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TP 0_23 PA.3028_23 ELAB\"/>
    </mc:Choice>
  </mc:AlternateContent>
  <bookViews>
    <workbookView xWindow="-28920" yWindow="-2730" windowWidth="29040" windowHeight="2730" tabRatio="598"/>
  </bookViews>
  <sheets>
    <sheet name="Modelo de Proposta" sheetId="1" r:id="rId1"/>
    <sheet name="CFF (8 meses)" sheetId="3" state="hidden" r:id="rId2"/>
    <sheet name="Modelo Cronograma" sheetId="6" r:id="rId3"/>
    <sheet name="CFF" sheetId="5" state="hidden" r:id="rId4"/>
  </sheets>
  <definedNames>
    <definedName name="_xlnm.Print_Area" localSheetId="0">'Modelo de Proposta'!$B$2:$I$43</definedName>
    <definedName name="_xlnm.Print_Titles" localSheetId="0">'Modelo de Proposta'!$2:$7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37" i="1"/>
  <c r="I38" i="1"/>
  <c r="I39" i="1"/>
  <c r="I40" i="1"/>
  <c r="I31" i="1"/>
  <c r="I21" i="1"/>
  <c r="I22" i="1"/>
  <c r="I23" i="1"/>
  <c r="I24" i="1"/>
  <c r="I25" i="1"/>
  <c r="I35" i="1" l="1"/>
  <c r="I32" i="1"/>
  <c r="I30" i="1"/>
  <c r="I29" i="1"/>
  <c r="I33" i="1" l="1"/>
  <c r="M34" i="1" s="1"/>
  <c r="P14" i="6" s="1"/>
  <c r="I41" i="1"/>
  <c r="I15" i="1" l="1"/>
  <c r="I11" i="1"/>
  <c r="I18" i="1" l="1"/>
  <c r="I17" i="1"/>
  <c r="I19" i="1" l="1"/>
  <c r="L18" i="5" l="1"/>
  <c r="T16" i="6"/>
  <c r="T10" i="6"/>
  <c r="V10" i="6" s="1"/>
  <c r="T8" i="6"/>
  <c r="L16" i="3"/>
  <c r="L14" i="3"/>
  <c r="I10" i="1"/>
  <c r="I9" i="1"/>
  <c r="I12" i="1" l="1"/>
  <c r="M19" i="1"/>
  <c r="T18" i="6"/>
  <c r="V16" i="6"/>
  <c r="V8" i="6"/>
  <c r="H10" i="5"/>
  <c r="K16" i="5"/>
  <c r="J14" i="5"/>
  <c r="D8" i="5"/>
  <c r="I12" i="5"/>
  <c r="M12" i="1" l="1"/>
  <c r="P8" i="6" s="1"/>
  <c r="I26" i="1"/>
  <c r="I27" i="1" s="1"/>
  <c r="M27" i="1" s="1"/>
  <c r="P12" i="6" s="1"/>
  <c r="I42" i="1" l="1"/>
  <c r="L8" i="3"/>
  <c r="L10" i="3"/>
  <c r="P10" i="6"/>
  <c r="M41" i="1" l="1"/>
  <c r="P16" i="6" l="1"/>
  <c r="P18" i="6" s="1"/>
  <c r="L12" i="3"/>
  <c r="L18" i="3" s="1"/>
  <c r="K16" i="3" s="1"/>
  <c r="D8" i="6" l="1"/>
  <c r="H14" i="6"/>
  <c r="I16" i="6"/>
  <c r="H12" i="6"/>
  <c r="H10" i="3"/>
  <c r="R10" i="6"/>
  <c r="J14" i="3"/>
  <c r="R8" i="6"/>
  <c r="R16" i="6"/>
  <c r="R18" i="6"/>
  <c r="I12" i="3"/>
  <c r="E10" i="6"/>
  <c r="D8" i="3"/>
</calcChain>
</file>

<file path=xl/sharedStrings.xml><?xml version="1.0" encoding="utf-8"?>
<sst xmlns="http://schemas.openxmlformats.org/spreadsheetml/2006/main" count="196" uniqueCount="101">
  <si>
    <t>TOMADOR:</t>
  </si>
  <si>
    <t>FUNDAÇÃO AGÊNCIA DAS BACIAS PCJ</t>
  </si>
  <si>
    <t>EMPREENDIMENTO:</t>
  </si>
  <si>
    <t>Nº</t>
  </si>
  <si>
    <t>ITEM</t>
  </si>
  <si>
    <t>BANCO DE PREÇOS</t>
  </si>
  <si>
    <t>CÓDIGO</t>
  </si>
  <si>
    <t>UNIDADE</t>
  </si>
  <si>
    <t>QUANT.</t>
  </si>
  <si>
    <t>VALORES</t>
  </si>
  <si>
    <t>UNITÁRIO</t>
  </si>
  <si>
    <t>TOTAL</t>
  </si>
  <si>
    <t>1.1</t>
  </si>
  <si>
    <t>horas</t>
  </si>
  <si>
    <t>há</t>
  </si>
  <si>
    <t>1.2</t>
  </si>
  <si>
    <t>Sub-Total 1</t>
  </si>
  <si>
    <t>P01</t>
  </si>
  <si>
    <t>2.1</t>
  </si>
  <si>
    <t>2.2</t>
  </si>
  <si>
    <t>Sub-Total 2</t>
  </si>
  <si>
    <t>P02</t>
  </si>
  <si>
    <t>3.1.1</t>
  </si>
  <si>
    <t>3.1.2</t>
  </si>
  <si>
    <t>3.1.3</t>
  </si>
  <si>
    <t>3.1.4</t>
  </si>
  <si>
    <t>3.1.5</t>
  </si>
  <si>
    <t>P03</t>
  </si>
  <si>
    <t>TOTAIS</t>
  </si>
  <si>
    <t>CRONOGRAMA FÍSICO FINANCEIRO</t>
  </si>
  <si>
    <t>ELABORAÇÃO DE PROJETO EXECUTIVO DO BARRAMENTO DO RIBEIRÃO CAMPESTRE NO MUNICIPIO DE CAMANDUCAIA – MG.</t>
  </si>
  <si>
    <t xml:space="preserve">Nº </t>
  </si>
  <si>
    <t>A Realizar em (x) Mes(es)    (   ) Bimestre(s)    (   ) Trimestre(s)    (   ) Quadrimestre(s)    (   ) Semestre(s)</t>
  </si>
  <si>
    <t>Produto 1</t>
  </si>
  <si>
    <t>Produto 2</t>
  </si>
  <si>
    <t>Produto 3</t>
  </si>
  <si>
    <t>Produto 4</t>
  </si>
  <si>
    <t>Produto 5</t>
  </si>
  <si>
    <t>Total</t>
  </si>
  <si>
    <t>1T</t>
  </si>
  <si>
    <t>2T</t>
  </si>
  <si>
    <t>3T</t>
  </si>
  <si>
    <t>Legenda:</t>
  </si>
  <si>
    <t>Entrega dos produtos físicos</t>
  </si>
  <si>
    <t xml:space="preserve">A Realizar em (x) Mes(es)    (   ) Bimestre(s)    (   ) Trimestre(s)  </t>
  </si>
  <si>
    <t>Produto 1 - Plano de Trabalho</t>
  </si>
  <si>
    <t>Produto 2 -Serviços de Campo</t>
  </si>
  <si>
    <t>Produto 3 - Revisão do Estudo de Viabilidade e Projeto Hidráulico</t>
  </si>
  <si>
    <t>Produto 4  - Elaboração do Projeto Geotécnico e Estrutural, Projetos Complementares, Orçamentos e Cronogrma Físico-Financeiro</t>
  </si>
  <si>
    <t>Produto 5  -Licenciamento Ambiental</t>
  </si>
  <si>
    <t>Levantamento Topo-Batimétricos</t>
  </si>
  <si>
    <t>2.1.1</t>
  </si>
  <si>
    <t>2.2.5</t>
  </si>
  <si>
    <t>2.2.8</t>
  </si>
  <si>
    <t>unid.</t>
  </si>
  <si>
    <t>m</t>
  </si>
  <si>
    <t>Perfuração de furo com profundidade até 5 metros -  sondagem a trado</t>
  </si>
  <si>
    <t>Sub-Total 3</t>
  </si>
  <si>
    <t>1.3</t>
  </si>
  <si>
    <t>Mobilização/desmobilização - Equipe e Equipamento para sondagem manual</t>
  </si>
  <si>
    <t>CONTRATANTE:</t>
  </si>
  <si>
    <t>PREFEITURA MUNICIPAL DE ITIRAPINA</t>
  </si>
  <si>
    <r>
      <t xml:space="preserve">
</t>
    </r>
    <r>
      <rPr>
        <b/>
        <sz val="10"/>
        <color indexed="56"/>
        <rFont val="Arial"/>
        <family val="2"/>
      </rPr>
      <t>PREFEITURA MUNICIPAL DE ITIRAPINA
Av. Um, nº 106 - Centro - Itirapina - SP - CEP. 13530-000 - CP: 46
CNPJ: 46.313.714/0001-50 - Inscr. Estadual: 384.070.017.115
FONE (19) 3575-9000 FAX (19) 3575-9021</t>
    </r>
    <r>
      <rPr>
        <b/>
        <sz val="11"/>
        <color indexed="56"/>
        <rFont val="Arial"/>
        <family val="2"/>
      </rPr>
      <t xml:space="preserve">
</t>
    </r>
  </si>
  <si>
    <r>
      <rPr>
        <b/>
        <sz val="10"/>
        <color indexed="56"/>
        <rFont val="Arial"/>
        <family val="2"/>
      </rPr>
      <t xml:space="preserve">
PREFEITURA MUNICIPAL DE ITIRAPINA
Av. Um, nº 106 - Centro - Itirapina - SP - CEP. 13530-000 - CP: 46
CNPJ: 46.313.714/0001-50 - Inscr. Estadual: 384.070.017.115
FONE (19) 3575-9000 FAX (19) 3575-9021</t>
    </r>
    <r>
      <rPr>
        <b/>
        <sz val="11"/>
        <color indexed="56"/>
        <rFont val="Arial"/>
        <family val="2"/>
      </rPr>
      <t xml:space="preserve">
</t>
    </r>
  </si>
  <si>
    <t>Atividade 01 - PLANO DE TRABALHO</t>
  </si>
  <si>
    <t>Consultor Engenharia Civil (Coordenação Técnica)</t>
  </si>
  <si>
    <t xml:space="preserve">Engenheiro Civil </t>
  </si>
  <si>
    <t>Atividade 02 - SERVIÇOS DE CAMPO</t>
  </si>
  <si>
    <t>Atividade 03 - PROJETO EXECUTIVO</t>
  </si>
  <si>
    <t>Atividade 04 - ORÇAMENTO E CRONOGRAMA</t>
  </si>
  <si>
    <t>Atividade 05 - ELABORAÇÃO DO TERMO DE REFERÊNCIA</t>
  </si>
  <si>
    <t>3.1.6</t>
  </si>
  <si>
    <t xml:space="preserve">Engenheiro Ambiental </t>
  </si>
  <si>
    <t>Desenhista  (Auto CAD)</t>
  </si>
  <si>
    <t>5.1.1</t>
  </si>
  <si>
    <t>5.1.2</t>
  </si>
  <si>
    <t>5.1.3</t>
  </si>
  <si>
    <t>5.1.4</t>
  </si>
  <si>
    <t>5.1.5</t>
  </si>
  <si>
    <t>5.1.6</t>
  </si>
  <si>
    <t>4.1.1</t>
  </si>
  <si>
    <t>4.1.2</t>
  </si>
  <si>
    <t>4.1.3</t>
  </si>
  <si>
    <t>4.1.4</t>
  </si>
  <si>
    <t>P04</t>
  </si>
  <si>
    <t>P05</t>
  </si>
  <si>
    <t>SABESP</t>
  </si>
  <si>
    <t>7 4 0 0 0 0 1 8</t>
  </si>
  <si>
    <t>7 4 0 0 0 0 0 2</t>
  </si>
  <si>
    <t>7 4 0 0 0 0 0 4</t>
  </si>
  <si>
    <t>7 4 0 0 0 0 0 9</t>
  </si>
  <si>
    <t>Auxiliar Técnico de nível médio</t>
  </si>
  <si>
    <t>Digitador</t>
  </si>
  <si>
    <t>7 4 0 0 0 0 4 2</t>
  </si>
  <si>
    <t>7 4 0 0 0 3 6 3</t>
  </si>
  <si>
    <t>7 4 0 0 0 3 6 5</t>
  </si>
  <si>
    <t>Levantamento planialtimétrico e cadastral de áreas especiais acima de 100.000 m²</t>
  </si>
  <si>
    <t>7 4 0 0 0 142</t>
  </si>
  <si>
    <t>*OBS.: PREENCHER COM TODOS OS DADOS DA EMPRESA, ASSINAR, DATA, INFORMAR VALIDADE DE PROPOSTA E DEMAIS DADOS</t>
  </si>
  <si>
    <t>CONTRATAÇÃO DE EMPRESA ESPECIALIZADA PARA ELABORAÇÃO DOS PROJETOS BÁSICOS E EXECUTIVOS DAS REDES DE ESGOTO E DE DRENAGEM PLUVIAL NOS BAIRROS DE CAMPO DO IMA, PÁTIO DA SUBESTAÇÃO E COLONIA DA FEPASA NO MUNICÍPIO DE ITIRAPINA – SP</t>
  </si>
  <si>
    <t>ANEXO XVI - MODELO DE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</si>
</sst>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_(&quot;Cr$&quot;* #,##0.00_);_(&quot;Cr$&quot;* \(#,##0.00\);_(&quot;Cr$&quot;* &quot;-&quot;??_);_(@_)"/>
    <numFmt numFmtId="166" formatCode="&quot;R$&quot;\ #,##0.00"/>
    <numFmt numFmtId="167" formatCode="&quot;R$&quot;#,##0.00"/>
    <numFmt numFmtId="168" formatCode="_-[$R$-416]\ * #,##0.00_-;\-[$R$-416]\ * #,##0.00_-;_-[$R$-416]\ * &quot;-&quot;??_-;_-@_-"/>
    <numFmt numFmtId="169" formatCode="0.000%"/>
    <numFmt numFmtId="170" formatCode="#,##0.000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56"/>
      <name val="Arial"/>
      <family val="2"/>
    </font>
    <font>
      <b/>
      <sz val="16"/>
      <color indexed="56"/>
      <name val="Arial"/>
      <family val="2"/>
    </font>
    <font>
      <sz val="16"/>
      <name val="Arial"/>
      <family val="2"/>
    </font>
    <font>
      <b/>
      <sz val="10.5"/>
      <color indexed="56"/>
      <name val="Arial"/>
      <family val="2"/>
    </font>
    <font>
      <sz val="10.5"/>
      <color indexed="56"/>
      <name val="Arial"/>
      <family val="2"/>
    </font>
    <font>
      <sz val="10"/>
      <color indexed="56"/>
      <name val="Arial"/>
      <family val="2"/>
    </font>
    <font>
      <sz val="10"/>
      <color indexed="10"/>
      <name val="Arial"/>
      <family val="2"/>
    </font>
    <font>
      <sz val="8"/>
      <color indexed="56"/>
      <name val="Arial"/>
      <family val="2"/>
    </font>
    <font>
      <b/>
      <sz val="11"/>
      <color indexed="56"/>
      <name val="Arial"/>
      <family val="2"/>
    </font>
    <font>
      <b/>
      <sz val="11"/>
      <name val="Arial"/>
      <family val="2"/>
    </font>
    <font>
      <sz val="11"/>
      <color indexed="56"/>
      <name val="Arial"/>
      <family val="2"/>
    </font>
    <font>
      <sz val="8"/>
      <name val="Arial"/>
      <family val="2"/>
    </font>
    <font>
      <b/>
      <sz val="8"/>
      <color indexed="56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</font>
    <font>
      <sz val="11"/>
      <color rgb="FF003366"/>
      <name val="Verdana"/>
      <family val="2"/>
    </font>
    <font>
      <b/>
      <sz val="13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0">
    <border>
      <left/>
      <right/>
      <top/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3"/>
      </left>
      <right style="medium">
        <color indexed="56"/>
      </right>
      <top style="medium">
        <color theme="3"/>
      </top>
      <bottom/>
      <diagonal/>
    </border>
    <border>
      <left style="medium">
        <color theme="3"/>
      </left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medium">
        <color theme="3"/>
      </right>
      <top style="medium">
        <color indexed="56"/>
      </top>
      <bottom style="medium">
        <color indexed="56"/>
      </bottom>
      <diagonal/>
    </border>
    <border>
      <left style="medium">
        <color theme="3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 style="medium">
        <color theme="3"/>
      </right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theme="3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theme="3"/>
      </top>
      <bottom style="thin">
        <color indexed="56"/>
      </bottom>
      <diagonal/>
    </border>
    <border>
      <left style="thin">
        <color indexed="56"/>
      </left>
      <right style="medium">
        <color theme="3"/>
      </right>
      <top style="medium">
        <color theme="3"/>
      </top>
      <bottom style="thin">
        <color indexed="56"/>
      </bottom>
      <diagonal/>
    </border>
    <border>
      <left style="thin">
        <color indexed="56"/>
      </left>
      <right style="medium">
        <color theme="3"/>
      </right>
      <top style="thin">
        <color indexed="56"/>
      </top>
      <bottom style="medium">
        <color indexed="56"/>
      </bottom>
      <diagonal/>
    </border>
    <border>
      <left/>
      <right/>
      <top style="thin">
        <color indexed="56"/>
      </top>
      <bottom style="medium">
        <color indexed="56"/>
      </bottom>
      <diagonal/>
    </border>
    <border>
      <left style="medium">
        <color indexed="56"/>
      </left>
      <right/>
      <top style="thin">
        <color indexed="56"/>
      </top>
      <bottom style="medium">
        <color indexed="56"/>
      </bottom>
      <diagonal/>
    </border>
    <border>
      <left/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theme="3"/>
      </left>
      <right style="medium">
        <color indexed="56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indexed="56"/>
      </right>
      <top style="medium">
        <color theme="4" tint="-0.499984740745262"/>
      </top>
      <bottom style="medium">
        <color theme="3"/>
      </bottom>
      <diagonal/>
    </border>
    <border>
      <left style="medium">
        <color indexed="56"/>
      </left>
      <right style="medium">
        <color indexed="56"/>
      </right>
      <top style="medium">
        <color theme="4" tint="-0.499984740745262"/>
      </top>
      <bottom style="medium">
        <color theme="3"/>
      </bottom>
      <diagonal/>
    </border>
    <border>
      <left style="medium">
        <color indexed="56"/>
      </left>
      <right style="medium">
        <color theme="3"/>
      </right>
      <top style="medium">
        <color theme="4" tint="-0.499984740745262"/>
      </top>
      <bottom style="medium">
        <color theme="3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theme="3"/>
      </right>
      <top style="medium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4" tint="-0.499984740745262"/>
      </top>
      <bottom style="thin">
        <color theme="3"/>
      </bottom>
      <diagonal/>
    </border>
    <border>
      <left style="thin">
        <color theme="3"/>
      </left>
      <right style="medium">
        <color theme="4" tint="-0.499984740745262"/>
      </right>
      <top style="medium">
        <color theme="4" tint="-0.499984740745262"/>
      </top>
      <bottom style="thin">
        <color theme="3"/>
      </bottom>
      <diagonal/>
    </border>
    <border>
      <left style="medium">
        <color indexed="56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4" tint="-0.499984740745262"/>
      </right>
      <top style="thin">
        <color theme="3"/>
      </top>
      <bottom style="thin">
        <color theme="3"/>
      </bottom>
      <diagonal/>
    </border>
    <border>
      <left style="medium">
        <color indexed="56"/>
      </left>
      <right style="thin">
        <color theme="3"/>
      </right>
      <top style="thin">
        <color theme="3"/>
      </top>
      <bottom style="medium">
        <color theme="4" tint="-0.499984740745262"/>
      </bottom>
      <diagonal/>
    </border>
    <border>
      <left style="thin">
        <color indexed="56"/>
      </left>
      <right style="thin">
        <color indexed="56"/>
      </right>
      <top/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thin">
        <color theme="3"/>
      </left>
      <right/>
      <top style="thin">
        <color theme="3"/>
      </top>
      <bottom style="medium">
        <color theme="4" tint="-0.499984740745262"/>
      </bottom>
      <diagonal/>
    </border>
    <border>
      <left/>
      <right/>
      <top style="thin">
        <color theme="3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theme="3"/>
      </top>
      <bottom style="medium">
        <color theme="4" tint="-0.499984740745262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/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medium">
        <color indexed="56"/>
      </left>
      <right style="medium">
        <color indexed="56"/>
      </right>
      <top/>
      <bottom style="medium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/>
      <bottom/>
      <diagonal/>
    </border>
    <border>
      <left style="medium">
        <color indexed="56"/>
      </left>
      <right style="medium">
        <color indexed="56"/>
      </right>
      <top/>
      <bottom/>
      <diagonal/>
    </border>
    <border>
      <left/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medium">
        <color indexed="56"/>
      </bottom>
      <diagonal/>
    </border>
    <border>
      <left style="thin">
        <color indexed="56"/>
      </left>
      <right style="medium">
        <color theme="3"/>
      </right>
      <top/>
      <bottom style="thin">
        <color indexed="64"/>
      </bottom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56"/>
      </bottom>
      <diagonal/>
    </border>
    <border>
      <left style="thin">
        <color indexed="56"/>
      </left>
      <right/>
      <top/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/>
      <bottom style="medium">
        <color indexed="56"/>
      </bottom>
      <diagonal/>
    </border>
    <border>
      <left/>
      <right style="medium">
        <color indexed="56"/>
      </right>
      <top/>
      <bottom/>
      <diagonal/>
    </border>
    <border>
      <left/>
      <right/>
      <top style="medium">
        <color indexed="56"/>
      </top>
      <bottom/>
      <diagonal/>
    </border>
    <border>
      <left style="medium">
        <color rgb="FF002060"/>
      </left>
      <right style="medium">
        <color indexed="56"/>
      </right>
      <top/>
      <bottom style="medium">
        <color indexed="56"/>
      </bottom>
      <diagonal/>
    </border>
    <border>
      <left style="medium">
        <color rgb="FF002060"/>
      </left>
      <right style="medium">
        <color indexed="56"/>
      </right>
      <top style="medium">
        <color indexed="56"/>
      </top>
      <bottom/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 style="medium">
        <color indexed="56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indexed="56"/>
      </top>
      <bottom style="medium">
        <color rgb="FF002060"/>
      </bottom>
      <diagonal/>
    </border>
    <border>
      <left style="medium">
        <color indexed="56"/>
      </left>
      <right style="medium">
        <color rgb="FF002060"/>
      </right>
      <top/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indexed="56"/>
      </top>
      <bottom style="thin">
        <color indexed="56"/>
      </bottom>
      <diagonal/>
    </border>
    <border>
      <left/>
      <right style="medium">
        <color rgb="FF002060"/>
      </right>
      <top/>
      <bottom style="medium">
        <color indexed="56"/>
      </bottom>
      <diagonal/>
    </border>
    <border>
      <left style="medium">
        <color rgb="FF002060"/>
      </left>
      <right style="medium">
        <color rgb="FF002060"/>
      </right>
      <top/>
      <bottom style="medium">
        <color indexed="56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indexed="56"/>
      </bottom>
      <diagonal/>
    </border>
    <border>
      <left style="medium">
        <color rgb="FF002060"/>
      </left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rgb="FF002060"/>
      </right>
      <top style="medium">
        <color indexed="56"/>
      </top>
      <bottom/>
      <diagonal/>
    </border>
    <border>
      <left style="medium">
        <color indexed="56"/>
      </left>
      <right style="medium">
        <color rgb="FF002060"/>
      </right>
      <top/>
      <bottom style="medium">
        <color indexed="56"/>
      </bottom>
      <diagonal/>
    </border>
    <border>
      <left/>
      <right style="medium">
        <color rgb="FF002060"/>
      </right>
      <top style="medium">
        <color indexed="56"/>
      </top>
      <bottom style="thin">
        <color indexed="56"/>
      </bottom>
      <diagonal/>
    </border>
    <border>
      <left/>
      <right style="medium">
        <color rgb="FF002060"/>
      </right>
      <top style="thin">
        <color indexed="56"/>
      </top>
      <bottom style="medium">
        <color indexed="56"/>
      </bottom>
      <diagonal/>
    </border>
    <border>
      <left style="medium">
        <color rgb="FF002060"/>
      </left>
      <right style="medium">
        <color rgb="FF002060"/>
      </right>
      <top style="thin">
        <color indexed="56"/>
      </top>
      <bottom style="medium">
        <color indexed="56"/>
      </bottom>
      <diagonal/>
    </border>
    <border>
      <left style="medium">
        <color rgb="FF002060"/>
      </left>
      <right style="medium">
        <color rgb="FF002060"/>
      </right>
      <top style="medium">
        <color indexed="56"/>
      </top>
      <bottom/>
      <diagonal/>
    </border>
    <border>
      <left style="medium">
        <color rgb="FF002060"/>
      </left>
      <right/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medium">
        <color rgb="FF002060"/>
      </right>
      <top/>
      <bottom/>
      <diagonal/>
    </border>
    <border>
      <left/>
      <right style="medium">
        <color rgb="FF002060"/>
      </right>
      <top style="medium">
        <color indexed="56"/>
      </top>
      <bottom/>
      <diagonal/>
    </border>
    <border>
      <left style="medium">
        <color rgb="FF002060"/>
      </left>
      <right/>
      <top style="medium">
        <color indexed="56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indexed="56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medium">
        <color rgb="FF002060"/>
      </right>
      <top style="thin">
        <color indexed="56"/>
      </top>
      <bottom/>
      <diagonal/>
    </border>
    <border>
      <left style="medium">
        <color rgb="FF002060"/>
      </left>
      <right style="medium">
        <color rgb="FF002060"/>
      </right>
      <top style="thin">
        <color indexed="56"/>
      </top>
      <bottom/>
      <diagonal/>
    </border>
    <border>
      <left style="medium">
        <color rgb="FF002060"/>
      </left>
      <right style="medium">
        <color rgb="FF002060"/>
      </right>
      <top style="thin">
        <color indexed="56"/>
      </top>
      <bottom style="medium">
        <color rgb="FF002060"/>
      </bottom>
      <diagonal/>
    </border>
    <border>
      <left/>
      <right style="medium">
        <color indexed="56"/>
      </right>
      <top style="thin">
        <color rgb="FF002060"/>
      </top>
      <bottom style="medium">
        <color indexed="56"/>
      </bottom>
      <diagonal/>
    </border>
    <border>
      <left/>
      <right/>
      <top style="thin">
        <color rgb="FF002060"/>
      </top>
      <bottom style="medium">
        <color indexed="56"/>
      </bottom>
      <diagonal/>
    </border>
    <border>
      <left style="thin">
        <color rgb="FF002060"/>
      </left>
      <right/>
      <top style="thin">
        <color rgb="FF002060"/>
      </top>
      <bottom style="medium">
        <color indexed="56"/>
      </bottom>
      <diagonal/>
    </border>
    <border>
      <left/>
      <right style="thin">
        <color rgb="FF002060"/>
      </right>
      <top style="thin">
        <color rgb="FF002060"/>
      </top>
      <bottom style="medium">
        <color indexed="56"/>
      </bottom>
      <diagonal/>
    </border>
    <border>
      <left style="medium">
        <color indexed="56"/>
      </left>
      <right/>
      <top style="thin">
        <color rgb="FF002060"/>
      </top>
      <bottom style="medium">
        <color indexed="56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 style="medium">
        <color indexed="56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medium">
        <color indexed="56"/>
      </left>
      <right/>
      <top/>
      <bottom style="thin">
        <color rgb="FF002060"/>
      </bottom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 style="medium">
        <color indexed="56"/>
      </top>
      <bottom style="thin">
        <color rgb="FF002060"/>
      </bottom>
      <diagonal/>
    </border>
    <border>
      <left/>
      <right/>
      <top style="medium">
        <color indexed="56"/>
      </top>
      <bottom style="thin">
        <color rgb="FF002060"/>
      </bottom>
      <diagonal/>
    </border>
    <border>
      <left style="medium">
        <color rgb="FF002060"/>
      </left>
      <right/>
      <top style="medium">
        <color indexed="56"/>
      </top>
      <bottom style="thin">
        <color rgb="FF002060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 style="thin">
        <color indexed="56"/>
      </left>
      <right/>
      <top style="medium">
        <color indexed="56"/>
      </top>
      <bottom/>
      <diagonal/>
    </border>
    <border>
      <left style="medium">
        <color rgb="FF203764"/>
      </left>
      <right style="thin">
        <color indexed="56"/>
      </right>
      <top style="medium">
        <color rgb="FF2037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rgb="FF203764"/>
      </top>
      <bottom style="thin">
        <color indexed="56"/>
      </bottom>
      <diagonal/>
    </border>
    <border>
      <left style="thin">
        <color indexed="56"/>
      </left>
      <right/>
      <top style="medium">
        <color rgb="FF203764"/>
      </top>
      <bottom style="thin">
        <color indexed="56"/>
      </bottom>
      <diagonal/>
    </border>
    <border>
      <left style="thin">
        <color indexed="56"/>
      </left>
      <right style="medium">
        <color rgb="FF203764"/>
      </right>
      <top style="medium">
        <color rgb="FF203764"/>
      </top>
      <bottom style="thin">
        <color indexed="56"/>
      </bottom>
      <diagonal/>
    </border>
    <border>
      <left style="medium">
        <color rgb="FF203764"/>
      </left>
      <right/>
      <top style="thin">
        <color indexed="56"/>
      </top>
      <bottom style="thin">
        <color indexed="56"/>
      </bottom>
      <diagonal/>
    </border>
    <border>
      <left/>
      <right style="medium">
        <color rgb="FF203764"/>
      </right>
      <top style="thin">
        <color indexed="56"/>
      </top>
      <bottom style="thin">
        <color indexed="56"/>
      </bottom>
      <diagonal/>
    </border>
    <border>
      <left style="medium">
        <color rgb="FF203764"/>
      </left>
      <right/>
      <top style="thin">
        <color indexed="56"/>
      </top>
      <bottom style="medium">
        <color rgb="FF203764"/>
      </bottom>
      <diagonal/>
    </border>
    <border>
      <left/>
      <right/>
      <top style="thin">
        <color indexed="56"/>
      </top>
      <bottom style="medium">
        <color rgb="FF203764"/>
      </bottom>
      <diagonal/>
    </border>
    <border>
      <left/>
      <right style="thin">
        <color indexed="56"/>
      </right>
      <top style="thin">
        <color indexed="56"/>
      </top>
      <bottom style="medium">
        <color rgb="FF203764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/>
      <right style="medium">
        <color rgb="FF203764"/>
      </right>
      <top style="thin">
        <color indexed="56"/>
      </top>
      <bottom style="medium">
        <color indexed="56"/>
      </bottom>
      <diagonal/>
    </border>
    <border>
      <left style="medium">
        <color theme="3"/>
      </left>
      <right style="medium">
        <color indexed="56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indexed="56"/>
      </right>
      <top/>
      <bottom style="thin">
        <color theme="3"/>
      </bottom>
      <diagonal/>
    </border>
    <border>
      <left/>
      <right/>
      <top style="medium">
        <color rgb="FF203764"/>
      </top>
      <bottom style="thin">
        <color indexed="56"/>
      </bottom>
      <diagonal/>
    </border>
    <border>
      <left/>
      <right style="medium">
        <color rgb="FF203764"/>
      </right>
      <top style="medium">
        <color rgb="FF203764"/>
      </top>
      <bottom/>
      <diagonal/>
    </border>
    <border>
      <left/>
      <right style="medium">
        <color rgb="FF203764"/>
      </right>
      <top/>
      <bottom/>
      <diagonal/>
    </border>
    <border>
      <left/>
      <right style="medium">
        <color rgb="FF203764"/>
      </right>
      <top/>
      <bottom style="medium">
        <color indexed="56"/>
      </bottom>
      <diagonal/>
    </border>
    <border>
      <left/>
      <right style="thin">
        <color rgb="FF003366"/>
      </right>
      <top style="thin">
        <color rgb="FF003366"/>
      </top>
      <bottom style="thin">
        <color rgb="FF003366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317">
    <xf numFmtId="0" fontId="0" fillId="0" borderId="0" xfId="0"/>
    <xf numFmtId="0" fontId="5" fillId="0" borderId="0" xfId="0" applyFont="1"/>
    <xf numFmtId="0" fontId="8" fillId="0" borderId="51" xfId="0" applyFont="1" applyBorder="1" applyAlignment="1" applyProtection="1">
      <alignment vertical="center"/>
      <protection locked="0"/>
    </xf>
    <xf numFmtId="0" fontId="9" fillId="0" borderId="58" xfId="0" applyFont="1" applyBorder="1" applyAlignment="1" applyProtection="1">
      <alignment vertical="center"/>
      <protection locked="0"/>
    </xf>
    <xf numFmtId="1" fontId="6" fillId="0" borderId="54" xfId="0" applyNumberFormat="1" applyFont="1" applyBorder="1" applyAlignment="1" applyProtection="1">
      <alignment vertical="center" shrinkToFit="1"/>
      <protection locked="0"/>
    </xf>
    <xf numFmtId="1" fontId="6" fillId="0" borderId="19" xfId="0" applyNumberFormat="1" applyFont="1" applyBorder="1" applyAlignment="1" applyProtection="1">
      <alignment horizontal="center" shrinkToFit="1"/>
      <protection locked="0"/>
    </xf>
    <xf numFmtId="1" fontId="6" fillId="0" borderId="57" xfId="0" applyNumberFormat="1" applyFont="1" applyBorder="1" applyAlignment="1" applyProtection="1">
      <alignment horizontal="center" vertical="center" shrinkToFit="1"/>
      <protection locked="0"/>
    </xf>
    <xf numFmtId="10" fontId="8" fillId="0" borderId="15" xfId="2" applyNumberFormat="1" applyFont="1" applyFill="1" applyBorder="1" applyAlignment="1" applyProtection="1">
      <alignment horizontal="center" vertical="center" shrinkToFit="1"/>
      <protection locked="0"/>
    </xf>
    <xf numFmtId="10" fontId="10" fillId="0" borderId="15" xfId="0" applyNumberFormat="1" applyFont="1" applyBorder="1" applyAlignment="1" applyProtection="1">
      <alignment horizontal="center" shrinkToFit="1"/>
      <protection locked="0"/>
    </xf>
    <xf numFmtId="10" fontId="10" fillId="0" borderId="15" xfId="0" applyNumberFormat="1" applyFont="1" applyBorder="1" applyAlignment="1" applyProtection="1">
      <alignment shrinkToFit="1"/>
      <protection locked="0"/>
    </xf>
    <xf numFmtId="10" fontId="0" fillId="0" borderId="0" xfId="2" applyNumberFormat="1" applyFont="1"/>
    <xf numFmtId="9" fontId="0" fillId="0" borderId="0" xfId="2" applyFont="1"/>
    <xf numFmtId="10" fontId="10" fillId="3" borderId="19" xfId="0" applyNumberFormat="1" applyFont="1" applyFill="1" applyBorder="1" applyAlignment="1" applyProtection="1">
      <alignment horizontal="center" vertical="center" shrinkToFit="1"/>
      <protection locked="0"/>
    </xf>
    <xf numFmtId="167" fontId="0" fillId="0" borderId="0" xfId="0" applyNumberFormat="1"/>
    <xf numFmtId="2" fontId="0" fillId="0" borderId="0" xfId="0" applyNumberFormat="1"/>
    <xf numFmtId="167" fontId="10" fillId="0" borderId="15" xfId="0" applyNumberFormat="1" applyFont="1" applyBorder="1" applyAlignment="1" applyProtection="1">
      <alignment shrinkToFit="1"/>
      <protection locked="0"/>
    </xf>
    <xf numFmtId="0" fontId="11" fillId="0" borderId="24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4" fontId="13" fillId="0" borderId="32" xfId="1" applyNumberFormat="1" applyFont="1" applyFill="1" applyBorder="1" applyAlignment="1">
      <alignment vertical="center" wrapText="1"/>
    </xf>
    <xf numFmtId="4" fontId="13" fillId="0" borderId="17" xfId="1" applyNumberFormat="1" applyFont="1" applyFill="1" applyBorder="1" applyAlignment="1">
      <alignment horizontal="center" vertical="center"/>
    </xf>
    <xf numFmtId="1" fontId="13" fillId="0" borderId="17" xfId="1" applyNumberFormat="1" applyFont="1" applyFill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 wrapText="1"/>
    </xf>
    <xf numFmtId="167" fontId="13" fillId="0" borderId="64" xfId="1" applyNumberFormat="1" applyFont="1" applyFill="1" applyBorder="1" applyAlignment="1">
      <alignment horizontal="center" vertical="center"/>
    </xf>
    <xf numFmtId="4" fontId="13" fillId="0" borderId="62" xfId="1" applyNumberFormat="1" applyFont="1" applyFill="1" applyBorder="1" applyAlignment="1">
      <alignment horizontal="center" vertical="center"/>
    </xf>
    <xf numFmtId="166" fontId="11" fillId="0" borderId="20" xfId="0" applyNumberFormat="1" applyFont="1" applyBorder="1" applyAlignment="1">
      <alignment horizontal="center" vertical="center" wrapText="1"/>
    </xf>
    <xf numFmtId="1" fontId="13" fillId="0" borderId="45" xfId="1" applyNumberFormat="1" applyFont="1" applyFill="1" applyBorder="1" applyAlignment="1">
      <alignment horizontal="center" vertical="center"/>
    </xf>
    <xf numFmtId="4" fontId="13" fillId="0" borderId="45" xfId="1" applyNumberFormat="1" applyFont="1" applyFill="1" applyBorder="1" applyAlignment="1">
      <alignment horizontal="center" vertical="center"/>
    </xf>
    <xf numFmtId="166" fontId="11" fillId="0" borderId="63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120" xfId="0" applyFont="1" applyBorder="1" applyAlignment="1">
      <alignment vertical="center" shrinkToFit="1"/>
    </xf>
    <xf numFmtId="0" fontId="15" fillId="0" borderId="97" xfId="0" applyFont="1" applyBorder="1" applyAlignment="1">
      <alignment vertical="center" shrinkToFit="1"/>
    </xf>
    <xf numFmtId="0" fontId="15" fillId="0" borderId="116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110" xfId="0" applyFont="1" applyBorder="1" applyAlignment="1">
      <alignment vertical="center" shrinkToFit="1"/>
    </xf>
    <xf numFmtId="0" fontId="15" fillId="0" borderId="71" xfId="0" applyFont="1" applyBorder="1" applyAlignment="1">
      <alignment vertical="center" shrinkToFit="1"/>
    </xf>
    <xf numFmtId="0" fontId="16" fillId="0" borderId="58" xfId="0" applyFont="1" applyBorder="1" applyAlignment="1" applyProtection="1">
      <alignment vertical="center"/>
      <protection locked="0"/>
    </xf>
    <xf numFmtId="1" fontId="15" fillId="0" borderId="54" xfId="0" applyNumberFormat="1" applyFont="1" applyBorder="1" applyAlignment="1" applyProtection="1">
      <alignment vertical="center" shrinkToFit="1"/>
      <protection locked="0"/>
    </xf>
    <xf numFmtId="1" fontId="15" fillId="0" borderId="104" xfId="0" applyNumberFormat="1" applyFont="1" applyBorder="1" applyAlignment="1" applyProtection="1">
      <alignment horizontal="center" shrinkToFit="1"/>
      <protection locked="0"/>
    </xf>
    <xf numFmtId="1" fontId="15" fillId="0" borderId="102" xfId="0" applyNumberFormat="1" applyFont="1" applyBorder="1" applyAlignment="1" applyProtection="1">
      <alignment horizontal="center" shrinkToFit="1"/>
      <protection locked="0"/>
    </xf>
    <xf numFmtId="1" fontId="15" fillId="0" borderId="103" xfId="0" applyNumberFormat="1" applyFont="1" applyBorder="1" applyAlignment="1" applyProtection="1">
      <alignment horizontal="center" shrinkToFit="1"/>
      <protection locked="0"/>
    </xf>
    <xf numFmtId="1" fontId="15" fillId="0" borderId="101" xfId="0" applyNumberFormat="1" applyFont="1" applyBorder="1" applyAlignment="1" applyProtection="1">
      <alignment horizontal="center" shrinkToFit="1"/>
      <protection locked="0"/>
    </xf>
    <xf numFmtId="1" fontId="15" fillId="0" borderId="57" xfId="0" applyNumberFormat="1" applyFont="1" applyBorder="1" applyAlignment="1" applyProtection="1">
      <alignment horizontal="center" vertical="center" shrinkToFit="1"/>
      <protection locked="0"/>
    </xf>
    <xf numFmtId="10" fontId="14" fillId="0" borderId="0" xfId="2" applyNumberFormat="1" applyFont="1"/>
    <xf numFmtId="9" fontId="14" fillId="0" borderId="0" xfId="2" applyFont="1"/>
    <xf numFmtId="9" fontId="14" fillId="0" borderId="0" xfId="0" applyNumberFormat="1" applyFont="1"/>
    <xf numFmtId="0" fontId="14" fillId="0" borderId="98" xfId="0" applyFont="1" applyBorder="1"/>
    <xf numFmtId="167" fontId="14" fillId="0" borderId="0" xfId="0" applyNumberFormat="1" applyFont="1"/>
    <xf numFmtId="0" fontId="14" fillId="0" borderId="95" xfId="0" applyFont="1" applyBorder="1"/>
    <xf numFmtId="0" fontId="14" fillId="0" borderId="82" xfId="0" applyFont="1" applyBorder="1"/>
    <xf numFmtId="0" fontId="14" fillId="0" borderId="88" xfId="0" applyFont="1" applyBorder="1"/>
    <xf numFmtId="2" fontId="14" fillId="0" borderId="0" xfId="0" applyNumberFormat="1" applyFont="1"/>
    <xf numFmtId="0" fontId="9" fillId="0" borderId="76" xfId="0" applyFont="1" applyBorder="1" applyAlignment="1" applyProtection="1">
      <alignment vertical="center"/>
      <protection locked="0"/>
    </xf>
    <xf numFmtId="10" fontId="10" fillId="0" borderId="76" xfId="0" applyNumberFormat="1" applyFont="1" applyBorder="1" applyAlignment="1" applyProtection="1">
      <alignment shrinkToFit="1"/>
      <protection locked="0"/>
    </xf>
    <xf numFmtId="10" fontId="10" fillId="0" borderId="0" xfId="0" applyNumberFormat="1" applyFont="1" applyAlignment="1" applyProtection="1">
      <alignment shrinkToFit="1"/>
      <protection locked="0"/>
    </xf>
    <xf numFmtId="10" fontId="10" fillId="0" borderId="75" xfId="2" applyNumberFormat="1" applyFont="1" applyFill="1" applyBorder="1" applyAlignment="1" applyProtection="1">
      <alignment horizontal="center" vertical="center" shrinkToFit="1"/>
      <protection locked="0"/>
    </xf>
    <xf numFmtId="167" fontId="10" fillId="3" borderId="71" xfId="0" applyNumberFormat="1" applyFont="1" applyFill="1" applyBorder="1" applyAlignment="1" applyProtection="1">
      <alignment horizontal="center" vertical="center" shrinkToFit="1"/>
      <protection locked="0"/>
    </xf>
    <xf numFmtId="10" fontId="8" fillId="0" borderId="15" xfId="2" applyNumberFormat="1" applyFont="1" applyFill="1" applyBorder="1" applyAlignment="1" applyProtection="1">
      <alignment horizontal="center" shrinkToFit="1"/>
      <protection locked="0"/>
    </xf>
    <xf numFmtId="0" fontId="10" fillId="0" borderId="95" xfId="0" applyFont="1" applyBorder="1" applyAlignment="1" applyProtection="1">
      <alignment vertical="center"/>
      <protection locked="0"/>
    </xf>
    <xf numFmtId="10" fontId="10" fillId="0" borderId="100" xfId="2" applyNumberFormat="1" applyFont="1" applyFill="1" applyBorder="1" applyAlignment="1" applyProtection="1">
      <alignment horizontal="center" vertical="center" shrinkToFit="1"/>
      <protection locked="0"/>
    </xf>
    <xf numFmtId="10" fontId="10" fillId="0" borderId="99" xfId="0" applyNumberFormat="1" applyFont="1" applyBorder="1" applyAlignment="1" applyProtection="1">
      <alignment horizontal="center" vertical="center" shrinkToFit="1"/>
      <protection locked="0"/>
    </xf>
    <xf numFmtId="10" fontId="10" fillId="0" borderId="100" xfId="0" applyNumberFormat="1" applyFont="1" applyBorder="1" applyAlignment="1" applyProtection="1">
      <alignment horizontal="center" vertical="center" shrinkToFit="1"/>
      <protection locked="0"/>
    </xf>
    <xf numFmtId="10" fontId="10" fillId="0" borderId="99" xfId="0" applyNumberFormat="1" applyFont="1" applyBorder="1" applyAlignment="1" applyProtection="1">
      <alignment vertical="center" shrinkToFit="1"/>
      <protection locked="0"/>
    </xf>
    <xf numFmtId="10" fontId="10" fillId="4" borderId="93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91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84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91" xfId="0" applyNumberFormat="1" applyFont="1" applyFill="1" applyBorder="1" applyAlignment="1" applyProtection="1">
      <alignment vertical="center" shrinkToFit="1"/>
      <protection locked="0"/>
    </xf>
    <xf numFmtId="10" fontId="10" fillId="5" borderId="84" xfId="2" applyNumberFormat="1" applyFont="1" applyFill="1" applyBorder="1" applyAlignment="1" applyProtection="1">
      <alignment vertical="center" shrinkToFit="1"/>
      <protection locked="0"/>
    </xf>
    <xf numFmtId="10" fontId="10" fillId="5" borderId="97" xfId="2" applyNumberFormat="1" applyFont="1" applyFill="1" applyBorder="1" applyAlignment="1" applyProtection="1">
      <alignment horizontal="center" vertical="center" shrinkToFit="1"/>
      <protection locked="0"/>
    </xf>
    <xf numFmtId="10" fontId="10" fillId="5" borderId="87" xfId="0" applyNumberFormat="1" applyFont="1" applyFill="1" applyBorder="1" applyAlignment="1" applyProtection="1">
      <alignment horizontal="center" vertical="center" shrinkToFit="1"/>
      <protection locked="0"/>
    </xf>
    <xf numFmtId="10" fontId="10" fillId="4" borderId="92" xfId="0" applyNumberFormat="1" applyFont="1" applyFill="1" applyBorder="1" applyAlignment="1" applyProtection="1">
      <alignment horizontal="center" vertical="center" shrinkToFit="1"/>
      <protection locked="0"/>
    </xf>
    <xf numFmtId="10" fontId="10" fillId="4" borderId="91" xfId="0" applyNumberFormat="1" applyFont="1" applyFill="1" applyBorder="1" applyAlignment="1" applyProtection="1">
      <alignment horizontal="center" vertical="center" shrinkToFit="1"/>
      <protection locked="0"/>
    </xf>
    <xf numFmtId="10" fontId="10" fillId="4" borderId="84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91" xfId="2" applyNumberFormat="1" applyFont="1" applyFill="1" applyBorder="1" applyAlignment="1" applyProtection="1">
      <alignment vertical="center" shrinkToFit="1"/>
      <protection locked="0"/>
    </xf>
    <xf numFmtId="10" fontId="10" fillId="5" borderId="94" xfId="2" applyNumberFormat="1" applyFont="1" applyFill="1" applyBorder="1" applyAlignment="1" applyProtection="1">
      <alignment horizontal="center" vertical="center" shrinkToFit="1"/>
      <protection locked="0"/>
    </xf>
    <xf numFmtId="10" fontId="10" fillId="5" borderId="93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82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80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86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81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79" xfId="0" applyNumberFormat="1" applyFont="1" applyFill="1" applyBorder="1" applyAlignment="1" applyProtection="1">
      <alignment horizontal="center" vertical="center" shrinkToFit="1"/>
      <protection locked="0"/>
    </xf>
    <xf numFmtId="10" fontId="10" fillId="4" borderId="81" xfId="0" applyNumberFormat="1" applyFont="1" applyFill="1" applyBorder="1" applyAlignment="1" applyProtection="1">
      <alignment horizontal="center" vertical="center" shrinkToFit="1"/>
      <protection locked="0"/>
    </xf>
    <xf numFmtId="10" fontId="10" fillId="4" borderId="79" xfId="0" applyNumberFormat="1" applyFont="1" applyFill="1" applyBorder="1" applyAlignment="1" applyProtection="1">
      <alignment horizontal="center" vertical="center" shrinkToFit="1"/>
      <protection locked="0"/>
    </xf>
    <xf numFmtId="10" fontId="10" fillId="5" borderId="81" xfId="0" applyNumberFormat="1" applyFont="1" applyFill="1" applyBorder="1" applyAlignment="1" applyProtection="1">
      <alignment vertical="center" shrinkToFit="1"/>
      <protection locked="0"/>
    </xf>
    <xf numFmtId="10" fontId="10" fillId="5" borderId="87" xfId="2" applyNumberFormat="1" applyFont="1" applyFill="1" applyBorder="1" applyAlignment="1" applyProtection="1">
      <alignment vertical="center" shrinkToFit="1"/>
      <protection locked="0"/>
    </xf>
    <xf numFmtId="10" fontId="10" fillId="5" borderId="85" xfId="2" applyNumberFormat="1" applyFont="1" applyFill="1" applyBorder="1" applyAlignment="1" applyProtection="1">
      <alignment vertical="center" shrinkToFit="1"/>
      <protection locked="0"/>
    </xf>
    <xf numFmtId="10" fontId="10" fillId="5" borderId="86" xfId="2" applyNumberFormat="1" applyFont="1" applyFill="1" applyBorder="1" applyAlignment="1" applyProtection="1">
      <alignment vertical="center" shrinkToFit="1"/>
      <protection locked="0"/>
    </xf>
    <xf numFmtId="167" fontId="10" fillId="5" borderId="82" xfId="0" applyNumberFormat="1" applyFont="1" applyFill="1" applyBorder="1" applyAlignment="1" applyProtection="1">
      <alignment horizontal="center" vertical="center" shrinkToFit="1"/>
      <protection locked="0"/>
    </xf>
    <xf numFmtId="167" fontId="10" fillId="5" borderId="79" xfId="0" applyNumberFormat="1" applyFont="1" applyFill="1" applyBorder="1" applyAlignment="1" applyProtection="1">
      <alignment horizontal="center" vertical="center" shrinkToFit="1"/>
      <protection locked="0"/>
    </xf>
    <xf numFmtId="167" fontId="10" fillId="5" borderId="81" xfId="0" applyNumberFormat="1" applyFont="1" applyFill="1" applyBorder="1" applyAlignment="1" applyProtection="1">
      <alignment horizontal="center" vertical="center" shrinkToFit="1"/>
      <protection locked="0"/>
    </xf>
    <xf numFmtId="167" fontId="10" fillId="5" borderId="80" xfId="0" applyNumberFormat="1" applyFont="1" applyFill="1" applyBorder="1" applyAlignment="1" applyProtection="1">
      <alignment horizontal="center" vertical="center" shrinkToFit="1"/>
      <protection locked="0"/>
    </xf>
    <xf numFmtId="167" fontId="10" fillId="4" borderId="79" xfId="0" applyNumberFormat="1" applyFont="1" applyFill="1" applyBorder="1" applyAlignment="1" applyProtection="1">
      <alignment horizontal="center" vertical="center" shrinkToFit="1"/>
      <protection locked="0"/>
    </xf>
    <xf numFmtId="167" fontId="10" fillId="0" borderId="0" xfId="0" applyNumberFormat="1" applyFont="1" applyAlignment="1" applyProtection="1">
      <alignment shrinkToFit="1"/>
      <protection locked="0"/>
    </xf>
    <xf numFmtId="10" fontId="8" fillId="0" borderId="61" xfId="2" applyNumberFormat="1" applyFont="1" applyFill="1" applyBorder="1" applyAlignment="1" applyProtection="1">
      <alignment horizontal="center" vertical="center" shrinkToFit="1"/>
      <protection locked="0"/>
    </xf>
    <xf numFmtId="3" fontId="13" fillId="0" borderId="62" xfId="1" applyNumberFormat="1" applyFont="1" applyFill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34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18" fillId="0" borderId="0" xfId="0" applyFont="1"/>
    <xf numFmtId="0" fontId="13" fillId="0" borderId="51" xfId="0" applyFont="1" applyBorder="1" applyAlignment="1" applyProtection="1">
      <alignment vertical="center"/>
      <protection locked="0"/>
    </xf>
    <xf numFmtId="0" fontId="19" fillId="0" borderId="58" xfId="0" applyFont="1" applyBorder="1" applyAlignment="1" applyProtection="1">
      <alignment vertical="center"/>
      <protection locked="0"/>
    </xf>
    <xf numFmtId="0" fontId="19" fillId="0" borderId="76" xfId="0" applyFont="1" applyBorder="1" applyAlignment="1" applyProtection="1">
      <alignment vertical="center"/>
      <protection locked="0"/>
    </xf>
    <xf numFmtId="1" fontId="11" fillId="0" borderId="54" xfId="0" applyNumberFormat="1" applyFont="1" applyBorder="1" applyAlignment="1" applyProtection="1">
      <alignment vertical="center" shrinkToFit="1"/>
      <protection locked="0"/>
    </xf>
    <xf numFmtId="1" fontId="11" fillId="0" borderId="19" xfId="0" applyNumberFormat="1" applyFont="1" applyBorder="1" applyAlignment="1" applyProtection="1">
      <alignment horizontal="center" shrinkToFit="1"/>
      <protection locked="0"/>
    </xf>
    <xf numFmtId="1" fontId="11" fillId="0" borderId="57" xfId="0" applyNumberFormat="1" applyFont="1" applyBorder="1" applyAlignment="1" applyProtection="1">
      <alignment horizontal="center" vertical="center" shrinkToFit="1"/>
      <protection locked="0"/>
    </xf>
    <xf numFmtId="169" fontId="13" fillId="0" borderId="15" xfId="2" applyNumberFormat="1" applyFont="1" applyFill="1" applyBorder="1" applyAlignment="1" applyProtection="1">
      <alignment horizontal="center" vertical="center" shrinkToFit="1"/>
      <protection locked="0"/>
    </xf>
    <xf numFmtId="10" fontId="13" fillId="0" borderId="15" xfId="0" applyNumberFormat="1" applyFont="1" applyBorder="1" applyAlignment="1" applyProtection="1">
      <alignment horizontal="center" shrinkToFit="1"/>
      <protection locked="0"/>
    </xf>
    <xf numFmtId="10" fontId="13" fillId="0" borderId="46" xfId="0" applyNumberFormat="1" applyFont="1" applyBorder="1" applyAlignment="1" applyProtection="1">
      <alignment horizontal="center" shrinkToFit="1"/>
      <protection locked="0"/>
    </xf>
    <xf numFmtId="10" fontId="13" fillId="3" borderId="19" xfId="0" applyNumberFormat="1" applyFont="1" applyFill="1" applyBorder="1" applyAlignment="1" applyProtection="1">
      <alignment horizontal="center" vertical="center" shrinkToFit="1"/>
      <protection locked="0"/>
    </xf>
    <xf numFmtId="10" fontId="13" fillId="0" borderId="19" xfId="0" applyNumberFormat="1" applyFont="1" applyBorder="1" applyAlignment="1" applyProtection="1">
      <alignment horizontal="center" shrinkToFit="1"/>
      <protection locked="0"/>
    </xf>
    <xf numFmtId="10" fontId="13" fillId="0" borderId="19" xfId="0" applyNumberFormat="1" applyFont="1" applyBorder="1" applyAlignment="1" applyProtection="1">
      <alignment shrinkToFit="1"/>
      <protection locked="0"/>
    </xf>
    <xf numFmtId="10" fontId="13" fillId="0" borderId="20" xfId="0" applyNumberFormat="1" applyFont="1" applyBorder="1" applyAlignment="1" applyProtection="1">
      <alignment horizontal="center" shrinkToFit="1"/>
      <protection locked="0"/>
    </xf>
    <xf numFmtId="169" fontId="13" fillId="0" borderId="15" xfId="2" applyNumberFormat="1" applyFont="1" applyFill="1" applyBorder="1" applyAlignment="1" applyProtection="1">
      <alignment horizontal="center" shrinkToFit="1"/>
      <protection locked="0"/>
    </xf>
    <xf numFmtId="10" fontId="13" fillId="0" borderId="19" xfId="0" applyNumberFormat="1" applyFont="1" applyFill="1" applyBorder="1" applyAlignment="1" applyProtection="1">
      <alignment horizontal="center" vertical="center" shrinkToFit="1"/>
      <protection locked="0"/>
    </xf>
    <xf numFmtId="168" fontId="18" fillId="0" borderId="0" xfId="0" applyNumberFormat="1" applyFont="1"/>
    <xf numFmtId="166" fontId="18" fillId="0" borderId="0" xfId="0" applyNumberFormat="1" applyFont="1"/>
    <xf numFmtId="169" fontId="18" fillId="0" borderId="0" xfId="0" applyNumberFormat="1" applyFont="1"/>
    <xf numFmtId="10" fontId="18" fillId="0" borderId="0" xfId="2" applyNumberFormat="1" applyFont="1"/>
    <xf numFmtId="2" fontId="18" fillId="0" borderId="0" xfId="0" applyNumberFormat="1" applyFont="1"/>
    <xf numFmtId="167" fontId="18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43" fontId="18" fillId="0" borderId="0" xfId="3" applyFont="1"/>
    <xf numFmtId="0" fontId="11" fillId="0" borderId="36" xfId="0" applyFont="1" applyBorder="1" applyAlignment="1">
      <alignment horizontal="right" vertical="center"/>
    </xf>
    <xf numFmtId="0" fontId="11" fillId="0" borderId="39" xfId="0" applyFont="1" applyBorder="1" applyAlignment="1">
      <alignment horizontal="right" vertical="center"/>
    </xf>
    <xf numFmtId="0" fontId="12" fillId="6" borderId="12" xfId="0" applyFont="1" applyFill="1" applyBorder="1" applyAlignment="1">
      <alignment horizontal="center" vertical="center" wrapText="1"/>
    </xf>
    <xf numFmtId="164" fontId="21" fillId="0" borderId="139" xfId="0" applyNumberFormat="1" applyFont="1" applyFill="1" applyBorder="1" applyAlignment="1">
      <alignment horizontal="left" wrapText="1"/>
    </xf>
    <xf numFmtId="170" fontId="13" fillId="0" borderId="62" xfId="1" applyNumberFormat="1" applyFont="1" applyFill="1" applyBorder="1" applyAlignment="1">
      <alignment horizontal="left" vertical="center" indent="2"/>
    </xf>
    <xf numFmtId="10" fontId="13" fillId="0" borderId="15" xfId="2" applyNumberFormat="1" applyFont="1" applyFill="1" applyBorder="1" applyAlignment="1" applyProtection="1">
      <alignment horizontal="center" vertical="center" shrinkToFit="1"/>
      <protection locked="0"/>
    </xf>
    <xf numFmtId="10" fontId="13" fillId="0" borderId="15" xfId="2" applyNumberFormat="1" applyFont="1" applyFill="1" applyBorder="1" applyAlignment="1" applyProtection="1">
      <alignment horizontal="center" shrinkToFit="1"/>
      <protection locked="0"/>
    </xf>
    <xf numFmtId="164" fontId="12" fillId="2" borderId="1" xfId="0" applyNumberFormat="1" applyFont="1" applyFill="1" applyBorder="1" applyAlignment="1">
      <alignment horizontal="left" vertical="center" wrapText="1"/>
    </xf>
    <xf numFmtId="164" fontId="12" fillId="2" borderId="11" xfId="0" applyNumberFormat="1" applyFont="1" applyFill="1" applyBorder="1" applyAlignment="1">
      <alignment horizontal="left" vertical="center" wrapText="1"/>
    </xf>
    <xf numFmtId="4" fontId="11" fillId="0" borderId="26" xfId="1" applyNumberFormat="1" applyFont="1" applyFill="1" applyBorder="1" applyAlignment="1">
      <alignment horizontal="right" vertical="center"/>
    </xf>
    <xf numFmtId="4" fontId="11" fillId="0" borderId="25" xfId="1" applyNumberFormat="1" applyFont="1" applyFill="1" applyBorder="1" applyAlignment="1">
      <alignment horizontal="right" vertical="center"/>
    </xf>
    <xf numFmtId="4" fontId="11" fillId="0" borderId="27" xfId="1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41" xfId="0" applyFont="1" applyFill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17" fontId="11" fillId="0" borderId="22" xfId="0" applyNumberFormat="1" applyFont="1" applyBorder="1" applyAlignment="1">
      <alignment horizontal="center" vertical="center"/>
    </xf>
    <xf numFmtId="17" fontId="11" fillId="0" borderId="19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>
      <alignment horizontal="left" vertical="center"/>
    </xf>
    <xf numFmtId="164" fontId="12" fillId="2" borderId="13" xfId="0" applyNumberFormat="1" applyFont="1" applyFill="1" applyBorder="1" applyAlignment="1">
      <alignment horizontal="left" vertical="center"/>
    </xf>
    <xf numFmtId="4" fontId="11" fillId="0" borderId="18" xfId="1" applyNumberFormat="1" applyFont="1" applyFill="1" applyBorder="1" applyAlignment="1">
      <alignment horizontal="right" vertical="center"/>
    </xf>
    <xf numFmtId="4" fontId="11" fillId="0" borderId="19" xfId="1" applyNumberFormat="1" applyFont="1" applyFill="1" applyBorder="1" applyAlignment="1">
      <alignment horizontal="right" vertical="center"/>
    </xf>
    <xf numFmtId="164" fontId="12" fillId="6" borderId="3" xfId="0" applyNumberFormat="1" applyFont="1" applyFill="1" applyBorder="1" applyAlignment="1">
      <alignment horizontal="left" vertical="center" wrapText="1"/>
    </xf>
    <xf numFmtId="164" fontId="12" fillId="6" borderId="2" xfId="0" applyNumberFormat="1" applyFont="1" applyFill="1" applyBorder="1" applyAlignment="1">
      <alignment horizontal="left" vertical="center" wrapText="1"/>
    </xf>
    <xf numFmtId="164" fontId="12" fillId="6" borderId="13" xfId="0" applyNumberFormat="1" applyFont="1" applyFill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166" fontId="11" fillId="0" borderId="54" xfId="0" applyNumberFormat="1" applyFont="1" applyBorder="1" applyAlignment="1">
      <alignment horizontal="center" vertical="center" wrapText="1"/>
    </xf>
    <xf numFmtId="166" fontId="11" fillId="0" borderId="57" xfId="0" applyNumberFormat="1" applyFont="1" applyBorder="1" applyAlignment="1">
      <alignment horizontal="center" vertical="center" wrapText="1"/>
    </xf>
    <xf numFmtId="166" fontId="11" fillId="0" borderId="65" xfId="0" applyNumberFormat="1" applyFont="1" applyBorder="1" applyAlignment="1">
      <alignment horizontal="center" vertical="center" wrapText="1"/>
    </xf>
    <xf numFmtId="166" fontId="11" fillId="0" borderId="66" xfId="0" applyNumberFormat="1" applyFont="1" applyBorder="1" applyAlignment="1">
      <alignment horizontal="center" vertical="center" wrapText="1"/>
    </xf>
    <xf numFmtId="10" fontId="10" fillId="0" borderId="72" xfId="2" applyNumberFormat="1" applyFont="1" applyFill="1" applyBorder="1" applyAlignment="1" applyProtection="1">
      <alignment horizontal="center" vertical="center" shrinkToFit="1"/>
      <protection locked="0"/>
    </xf>
    <xf numFmtId="10" fontId="10" fillId="0" borderId="71" xfId="2" applyNumberFormat="1" applyFont="1" applyFill="1" applyBorder="1" applyAlignment="1" applyProtection="1">
      <alignment horizontal="center" vertical="center" shrinkToFit="1"/>
      <protection locked="0"/>
    </xf>
    <xf numFmtId="10" fontId="10" fillId="0" borderId="66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59" xfId="0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  <xf numFmtId="164" fontId="6" fillId="0" borderId="40" xfId="0" applyNumberFormat="1" applyFont="1" applyBorder="1" applyAlignment="1" applyProtection="1">
      <alignment vertical="center" wrapText="1" shrinkToFit="1"/>
      <protection locked="0"/>
    </xf>
    <xf numFmtId="164" fontId="6" fillId="0" borderId="56" xfId="0" applyNumberFormat="1" applyFont="1" applyBorder="1" applyAlignment="1" applyProtection="1">
      <alignment vertical="center" wrapText="1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164" fontId="6" fillId="0" borderId="53" xfId="0" applyNumberFormat="1" applyFont="1" applyBorder="1" applyAlignment="1" applyProtection="1">
      <alignment vertical="center" wrapText="1" shrinkToFit="1"/>
      <protection locked="0"/>
    </xf>
    <xf numFmtId="166" fontId="11" fillId="0" borderId="60" xfId="0" applyNumberFormat="1" applyFont="1" applyBorder="1" applyAlignment="1">
      <alignment horizontal="center" vertical="center" wrapText="1"/>
    </xf>
    <xf numFmtId="10" fontId="8" fillId="0" borderId="51" xfId="2" applyNumberFormat="1" applyFont="1" applyFill="1" applyBorder="1" applyAlignment="1" applyProtection="1">
      <alignment horizontal="center" vertical="center" shrinkToFit="1"/>
      <protection locked="0"/>
    </xf>
    <xf numFmtId="10" fontId="8" fillId="0" borderId="58" xfId="2" applyNumberFormat="1" applyFont="1" applyFill="1" applyBorder="1" applyAlignment="1" applyProtection="1">
      <alignment horizontal="center" vertical="center" shrinkToFit="1"/>
      <protection locked="0"/>
    </xf>
    <xf numFmtId="10" fontId="8" fillId="0" borderId="47" xfId="2" applyNumberFormat="1" applyFont="1" applyFill="1" applyBorder="1" applyAlignment="1" applyProtection="1">
      <alignment horizontal="center" vertical="center" shrinkToFit="1"/>
      <protection locked="0"/>
    </xf>
    <xf numFmtId="164" fontId="6" fillId="0" borderId="121" xfId="0" applyNumberFormat="1" applyFont="1" applyBorder="1" applyAlignment="1" applyProtection="1">
      <alignment horizontal="center" vertical="center" wrapText="1" shrinkToFit="1"/>
      <protection locked="0"/>
    </xf>
    <xf numFmtId="164" fontId="6" fillId="0" borderId="76" xfId="0" applyNumberFormat="1" applyFont="1" applyBorder="1" applyAlignment="1" applyProtection="1">
      <alignment horizontal="center" vertical="center" wrapText="1" shrinkToFit="1"/>
      <protection locked="0"/>
    </xf>
    <xf numFmtId="164" fontId="6" fillId="0" borderId="61" xfId="0" applyNumberFormat="1" applyFont="1" applyBorder="1" applyAlignment="1" applyProtection="1">
      <alignment horizontal="center" vertical="center" wrapText="1" shrinkToFit="1"/>
      <protection locked="0"/>
    </xf>
    <xf numFmtId="164" fontId="6" fillId="0" borderId="72" xfId="0" applyNumberFormat="1" applyFont="1" applyBorder="1" applyAlignment="1" applyProtection="1">
      <alignment horizontal="center" vertical="center" wrapText="1" shrinkToFit="1"/>
      <protection locked="0"/>
    </xf>
    <xf numFmtId="164" fontId="6" fillId="0" borderId="71" xfId="0" applyNumberFormat="1" applyFont="1" applyBorder="1" applyAlignment="1" applyProtection="1">
      <alignment horizontal="center" vertical="center" wrapText="1" shrinkToFit="1"/>
      <protection locked="0"/>
    </xf>
    <xf numFmtId="164" fontId="6" fillId="0" borderId="74" xfId="0" applyNumberFormat="1" applyFont="1" applyBorder="1" applyAlignment="1" applyProtection="1">
      <alignment horizontal="center" vertical="center" wrapText="1" shrinkToFit="1"/>
      <protection locked="0"/>
    </xf>
    <xf numFmtId="165" fontId="6" fillId="0" borderId="14" xfId="0" applyNumberFormat="1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>
      <alignment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4" fillId="0" borderId="122" xfId="0" applyFont="1" applyBorder="1" applyAlignment="1">
      <alignment horizontal="center" vertical="center" shrinkToFit="1"/>
    </xf>
    <xf numFmtId="0" fontId="4" fillId="0" borderId="123" xfId="0" applyFont="1" applyBorder="1" applyAlignment="1">
      <alignment horizontal="center" vertical="center" shrinkToFit="1"/>
    </xf>
    <xf numFmtId="0" fontId="4" fillId="0" borderId="124" xfId="0" applyFont="1" applyBorder="1" applyAlignment="1">
      <alignment horizontal="center" vertical="center" shrinkToFit="1"/>
    </xf>
    <xf numFmtId="0" fontId="4" fillId="0" borderId="125" xfId="0" applyFont="1" applyBorder="1" applyAlignment="1">
      <alignment horizontal="center" vertical="center" shrinkToFit="1"/>
    </xf>
    <xf numFmtId="0" fontId="6" fillId="0" borderId="12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41" xfId="0" applyFont="1" applyBorder="1" applyAlignment="1">
      <alignment horizontal="center" shrinkToFit="1"/>
    </xf>
    <xf numFmtId="49" fontId="7" fillId="0" borderId="131" xfId="0" applyNumberFormat="1" applyFont="1" applyBorder="1" applyAlignment="1">
      <alignment horizontal="center" vertical="center" wrapText="1" shrinkToFit="1"/>
    </xf>
    <xf numFmtId="49" fontId="7" fillId="0" borderId="25" xfId="0" applyNumberFormat="1" applyFont="1" applyBorder="1" applyAlignment="1">
      <alignment horizontal="center" vertical="center" wrapText="1" shrinkToFit="1"/>
    </xf>
    <xf numFmtId="49" fontId="7" fillId="0" borderId="132" xfId="0" applyNumberFormat="1" applyFont="1" applyBorder="1" applyAlignment="1">
      <alignment horizontal="center" vertical="center" wrapText="1" shrinkToFit="1"/>
    </xf>
    <xf numFmtId="0" fontId="7" fillId="0" borderId="73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0" fontId="7" fillId="0" borderId="127" xfId="0" applyFont="1" applyBorder="1" applyAlignment="1">
      <alignment horizontal="center" vertical="center" wrapText="1" shrinkToFit="1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 applyProtection="1">
      <alignment horizontal="center" vertical="center" shrinkToFit="1"/>
      <protection locked="0"/>
    </xf>
    <xf numFmtId="164" fontId="11" fillId="0" borderId="53" xfId="0" applyNumberFormat="1" applyFont="1" applyBorder="1" applyAlignment="1" applyProtection="1">
      <alignment vertical="center" wrapText="1" shrinkToFit="1"/>
      <protection locked="0"/>
    </xf>
    <xf numFmtId="164" fontId="11" fillId="0" borderId="56" xfId="0" applyNumberFormat="1" applyFont="1" applyBorder="1" applyAlignment="1" applyProtection="1">
      <alignment vertical="center" wrapText="1" shrinkToFit="1"/>
      <protection locked="0"/>
    </xf>
    <xf numFmtId="10" fontId="13" fillId="0" borderId="51" xfId="0" applyNumberFormat="1" applyFont="1" applyBorder="1" applyAlignment="1" applyProtection="1">
      <alignment horizontal="center" shrinkToFit="1"/>
      <protection locked="0"/>
    </xf>
    <xf numFmtId="10" fontId="13" fillId="0" borderId="58" xfId="0" applyNumberFormat="1" applyFont="1" applyBorder="1" applyAlignment="1" applyProtection="1">
      <alignment horizontal="center" shrinkToFit="1"/>
      <protection locked="0"/>
    </xf>
    <xf numFmtId="10" fontId="13" fillId="0" borderId="47" xfId="0" applyNumberFormat="1" applyFont="1" applyBorder="1" applyAlignment="1" applyProtection="1">
      <alignment horizontal="center" shrinkToFit="1"/>
      <protection locked="0"/>
    </xf>
    <xf numFmtId="10" fontId="18" fillId="0" borderId="0" xfId="2" applyNumberFormat="1" applyFont="1" applyAlignment="1">
      <alignment horizontal="center"/>
    </xf>
    <xf numFmtId="168" fontId="18" fillId="0" borderId="0" xfId="2" applyNumberFormat="1" applyFont="1" applyAlignment="1">
      <alignment horizontal="center"/>
    </xf>
    <xf numFmtId="0" fontId="18" fillId="0" borderId="0" xfId="0" applyFont="1" applyAlignment="1">
      <alignment horizontal="center"/>
    </xf>
    <xf numFmtId="168" fontId="18" fillId="0" borderId="0" xfId="1" applyNumberFormat="1" applyFont="1" applyAlignment="1">
      <alignment horizontal="center"/>
    </xf>
    <xf numFmtId="0" fontId="11" fillId="0" borderId="136" xfId="0" applyFont="1" applyBorder="1" applyAlignment="1">
      <alignment horizontal="center" vertical="center" shrinkToFit="1"/>
    </xf>
    <xf numFmtId="0" fontId="11" fillId="0" borderId="137" xfId="0" applyFont="1" applyBorder="1" applyAlignment="1">
      <alignment horizontal="center" vertical="center" shrinkToFit="1"/>
    </xf>
    <xf numFmtId="0" fontId="11" fillId="0" borderId="13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shrinkToFit="1"/>
    </xf>
    <xf numFmtId="0" fontId="13" fillId="0" borderId="2" xfId="0" applyFont="1" applyBorder="1" applyAlignment="1">
      <alignment horizontal="center" shrinkToFit="1"/>
    </xf>
    <xf numFmtId="0" fontId="13" fillId="0" borderId="41" xfId="0" applyFont="1" applyBorder="1" applyAlignment="1">
      <alignment horizontal="center" shrinkToFit="1"/>
    </xf>
    <xf numFmtId="165" fontId="11" fillId="0" borderId="14" xfId="0" applyNumberFormat="1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>
      <alignment vertical="center" shrinkToFit="1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110" xfId="0" applyFont="1" applyBorder="1" applyAlignment="1">
      <alignment horizontal="center" vertical="center" wrapText="1" shrinkToFit="1"/>
    </xf>
    <xf numFmtId="0" fontId="11" fillId="0" borderId="71" xfId="0" applyFont="1" applyBorder="1" applyAlignment="1">
      <alignment horizontal="center" vertical="center" wrapText="1" shrinkToFit="1"/>
    </xf>
    <xf numFmtId="49" fontId="13" fillId="0" borderId="131" xfId="0" applyNumberFormat="1" applyFont="1" applyBorder="1" applyAlignment="1">
      <alignment horizontal="center" vertical="center" wrapText="1" shrinkToFit="1"/>
    </xf>
    <xf numFmtId="49" fontId="13" fillId="0" borderId="25" xfId="0" applyNumberFormat="1" applyFont="1" applyBorder="1" applyAlignment="1">
      <alignment horizontal="center" vertical="center" wrapText="1" shrinkToFit="1"/>
    </xf>
    <xf numFmtId="0" fontId="13" fillId="0" borderId="73" xfId="0" applyFont="1" applyBorder="1" applyAlignment="1">
      <alignment horizontal="center" vertical="center" wrapText="1" shrinkToFit="1"/>
    </xf>
    <xf numFmtId="0" fontId="13" fillId="0" borderId="49" xfId="0" applyFont="1" applyBorder="1" applyAlignment="1">
      <alignment horizontal="center" vertical="center" wrapText="1" shrinkToFit="1"/>
    </xf>
    <xf numFmtId="0" fontId="11" fillId="0" borderId="124" xfId="0" applyFont="1" applyBorder="1" applyAlignment="1">
      <alignment horizontal="center" vertical="center" shrinkToFit="1"/>
    </xf>
    <xf numFmtId="0" fontId="11" fillId="0" borderId="135" xfId="0" applyFont="1" applyBorder="1" applyAlignment="1">
      <alignment horizontal="center" vertical="center" shrinkToFit="1"/>
    </xf>
    <xf numFmtId="164" fontId="11" fillId="0" borderId="121" xfId="0" applyNumberFormat="1" applyFont="1" applyBorder="1" applyAlignment="1" applyProtection="1">
      <alignment horizontal="center" vertical="center" wrapText="1" shrinkToFit="1"/>
      <protection locked="0"/>
    </xf>
    <xf numFmtId="164" fontId="11" fillId="0" borderId="76" xfId="0" applyNumberFormat="1" applyFont="1" applyBorder="1" applyAlignment="1" applyProtection="1">
      <alignment horizontal="center" vertical="center" wrapText="1" shrinkToFit="1"/>
      <protection locked="0"/>
    </xf>
    <xf numFmtId="164" fontId="11" fillId="0" borderId="61" xfId="0" applyNumberFormat="1" applyFont="1" applyBorder="1" applyAlignment="1" applyProtection="1">
      <alignment horizontal="center" vertical="center" wrapText="1" shrinkToFit="1"/>
      <protection locked="0"/>
    </xf>
    <xf numFmtId="164" fontId="11" fillId="0" borderId="72" xfId="0" applyNumberFormat="1" applyFont="1" applyBorder="1" applyAlignment="1" applyProtection="1">
      <alignment horizontal="center" vertical="center" wrapText="1" shrinkToFit="1"/>
      <protection locked="0"/>
    </xf>
    <xf numFmtId="164" fontId="11" fillId="0" borderId="71" xfId="0" applyNumberFormat="1" applyFont="1" applyBorder="1" applyAlignment="1" applyProtection="1">
      <alignment horizontal="center" vertical="center" wrapText="1" shrinkToFit="1"/>
      <protection locked="0"/>
    </xf>
    <xf numFmtId="164" fontId="11" fillId="0" borderId="74" xfId="0" applyNumberFormat="1" applyFont="1" applyBorder="1" applyAlignment="1" applyProtection="1">
      <alignment horizontal="center" vertical="center" wrapText="1" shrinkToFit="1"/>
      <protection locked="0"/>
    </xf>
    <xf numFmtId="166" fontId="22" fillId="0" borderId="65" xfId="0" applyNumberFormat="1" applyFont="1" applyBorder="1" applyAlignment="1">
      <alignment horizontal="center" vertical="center" wrapText="1"/>
    </xf>
    <xf numFmtId="166" fontId="22" fillId="0" borderId="66" xfId="0" applyNumberFormat="1" applyFont="1" applyBorder="1" applyAlignment="1">
      <alignment horizontal="center" vertical="center" wrapText="1"/>
    </xf>
    <xf numFmtId="9" fontId="18" fillId="0" borderId="0" xfId="2" applyFont="1" applyAlignment="1">
      <alignment horizontal="center"/>
    </xf>
    <xf numFmtId="168" fontId="18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10" fillId="0" borderId="41" xfId="0" applyFont="1" applyBorder="1" applyAlignment="1">
      <alignment horizontal="center" shrinkToFit="1"/>
    </xf>
    <xf numFmtId="0" fontId="15" fillId="0" borderId="89" xfId="0" applyFont="1" applyBorder="1" applyAlignment="1" applyProtection="1">
      <alignment horizontal="center" vertical="center" shrinkToFit="1"/>
      <protection locked="0"/>
    </xf>
    <xf numFmtId="0" fontId="15" fillId="0" borderId="90" xfId="0" applyFont="1" applyBorder="1" applyAlignment="1" applyProtection="1">
      <alignment horizontal="center" vertical="center" shrinkToFit="1"/>
      <protection locked="0"/>
    </xf>
    <xf numFmtId="164" fontId="15" fillId="0" borderId="76" xfId="0" applyNumberFormat="1" applyFont="1" applyBorder="1" applyAlignment="1" applyProtection="1">
      <alignment vertical="center" wrapText="1" shrinkToFit="1"/>
      <protection locked="0"/>
    </xf>
    <xf numFmtId="164" fontId="15" fillId="0" borderId="71" xfId="0" applyNumberFormat="1" applyFont="1" applyBorder="1" applyAlignment="1" applyProtection="1">
      <alignment vertical="center" wrapText="1" shrinkToFit="1"/>
      <protection locked="0"/>
    </xf>
    <xf numFmtId="166" fontId="15" fillId="0" borderId="65" xfId="0" applyNumberFormat="1" applyFont="1" applyBorder="1" applyAlignment="1">
      <alignment horizontal="center" vertical="center" wrapText="1"/>
    </xf>
    <xf numFmtId="166" fontId="15" fillId="0" borderId="66" xfId="0" applyNumberFormat="1" applyFont="1" applyBorder="1" applyAlignment="1">
      <alignment horizontal="center" vertical="center" wrapText="1"/>
    </xf>
    <xf numFmtId="0" fontId="15" fillId="0" borderId="119" xfId="0" applyFont="1" applyBorder="1" applyAlignment="1">
      <alignment horizontal="center" vertical="center" shrinkToFit="1"/>
    </xf>
    <xf numFmtId="0" fontId="15" fillId="0" borderId="118" xfId="0" applyFont="1" applyBorder="1" applyAlignment="1">
      <alignment horizontal="center" vertical="center" shrinkToFit="1"/>
    </xf>
    <xf numFmtId="0" fontId="15" fillId="0" borderId="117" xfId="0" applyFont="1" applyBorder="1" applyAlignment="1">
      <alignment horizontal="center" vertical="center" shrinkToFit="1"/>
    </xf>
    <xf numFmtId="0" fontId="15" fillId="0" borderId="115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165" fontId="15" fillId="0" borderId="109" xfId="1" applyFont="1" applyFill="1" applyBorder="1" applyAlignment="1">
      <alignment horizontal="center" vertical="center"/>
    </xf>
    <xf numFmtId="165" fontId="15" fillId="0" borderId="108" xfId="1" applyFont="1" applyFill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 wrapText="1" shrinkToFit="1"/>
    </xf>
    <xf numFmtId="0" fontId="10" fillId="0" borderId="112" xfId="0" applyFont="1" applyBorder="1" applyAlignment="1">
      <alignment horizontal="center" vertical="center" wrapText="1" shrinkToFit="1"/>
    </xf>
    <xf numFmtId="0" fontId="10" fillId="0" borderId="111" xfId="0" applyFont="1" applyBorder="1" applyAlignment="1">
      <alignment horizontal="center" vertical="center" wrapText="1" shrinkToFit="1"/>
    </xf>
    <xf numFmtId="49" fontId="10" fillId="0" borderId="107" xfId="0" applyNumberFormat="1" applyFont="1" applyBorder="1" applyAlignment="1">
      <alignment horizontal="center" vertical="center" wrapText="1" shrinkToFit="1"/>
    </xf>
    <xf numFmtId="49" fontId="10" fillId="0" borderId="106" xfId="0" applyNumberFormat="1" applyFont="1" applyBorder="1" applyAlignment="1">
      <alignment horizontal="center" vertical="center" wrapText="1" shrinkToFit="1"/>
    </xf>
    <xf numFmtId="49" fontId="10" fillId="0" borderId="105" xfId="0" applyNumberFormat="1" applyFont="1" applyBorder="1" applyAlignment="1">
      <alignment horizontal="center" vertical="center" wrapText="1" shrinkToFit="1"/>
    </xf>
    <xf numFmtId="165" fontId="15" fillId="0" borderId="89" xfId="0" applyNumberFormat="1" applyFont="1" applyBorder="1" applyAlignment="1" applyProtection="1">
      <alignment horizontal="center" vertical="center" shrinkToFit="1"/>
      <protection locked="0"/>
    </xf>
    <xf numFmtId="0" fontId="10" fillId="0" borderId="90" xfId="0" applyFont="1" applyBorder="1" applyAlignment="1">
      <alignment horizontal="center" vertical="center" shrinkToFit="1"/>
    </xf>
    <xf numFmtId="0" fontId="15" fillId="0" borderId="58" xfId="0" applyFont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164" fontId="15" fillId="0" borderId="67" xfId="0" applyNumberFormat="1" applyFont="1" applyBorder="1" applyAlignment="1" applyProtection="1">
      <alignment horizontal="center" vertical="center" wrapText="1" shrinkToFit="1"/>
      <protection locked="0"/>
    </xf>
    <xf numFmtId="164" fontId="15" fillId="0" borderId="68" xfId="0" applyNumberFormat="1" applyFont="1" applyBorder="1" applyAlignment="1" applyProtection="1">
      <alignment horizontal="center" vertical="center" wrapText="1" shrinkToFit="1"/>
      <protection locked="0"/>
    </xf>
    <xf numFmtId="164" fontId="15" fillId="0" borderId="0" xfId="0" applyNumberFormat="1" applyFont="1" applyAlignment="1" applyProtection="1">
      <alignment horizontal="center" vertical="center" wrapText="1" shrinkToFit="1"/>
      <protection locked="0"/>
    </xf>
    <xf numFmtId="164" fontId="15" fillId="0" borderId="69" xfId="0" applyNumberFormat="1" applyFont="1" applyBorder="1" applyAlignment="1" applyProtection="1">
      <alignment horizontal="center" vertical="center" wrapText="1" shrinkToFit="1"/>
      <protection locked="0"/>
    </xf>
    <xf numFmtId="164" fontId="15" fillId="0" borderId="70" xfId="0" applyNumberFormat="1" applyFont="1" applyBorder="1" applyAlignment="1" applyProtection="1">
      <alignment horizontal="center" vertical="center" wrapText="1" shrinkToFit="1"/>
      <protection locked="0"/>
    </xf>
    <xf numFmtId="166" fontId="15" fillId="0" borderId="78" xfId="0" applyNumberFormat="1" applyFont="1" applyBorder="1" applyAlignment="1">
      <alignment horizontal="center" vertical="center" wrapText="1"/>
    </xf>
    <xf numFmtId="166" fontId="15" fillId="0" borderId="77" xfId="0" applyNumberFormat="1" applyFont="1" applyBorder="1" applyAlignment="1">
      <alignment horizontal="center" vertical="center" wrapText="1"/>
    </xf>
    <xf numFmtId="0" fontId="15" fillId="0" borderId="96" xfId="0" applyFont="1" applyBorder="1" applyAlignment="1" applyProtection="1">
      <alignment horizontal="center" vertical="center" shrinkToFit="1"/>
      <protection locked="0"/>
    </xf>
    <xf numFmtId="164" fontId="15" fillId="0" borderId="0" xfId="0" applyNumberFormat="1" applyFont="1" applyAlignment="1" applyProtection="1">
      <alignment vertical="center" wrapText="1" shrinkToFit="1"/>
      <protection locked="0"/>
    </xf>
    <xf numFmtId="0" fontId="15" fillId="0" borderId="83" xfId="0" applyFont="1" applyBorder="1" applyAlignment="1" applyProtection="1">
      <alignment horizontal="center" vertical="center" shrinkToFit="1"/>
      <protection locked="0"/>
    </xf>
    <xf numFmtId="166" fontId="15" fillId="0" borderId="7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1</xdr:row>
      <xdr:rowOff>134469</xdr:rowOff>
    </xdr:from>
    <xdr:to>
      <xdr:col>2</xdr:col>
      <xdr:colOff>515471</xdr:colOff>
      <xdr:row>3</xdr:row>
      <xdr:rowOff>627530</xdr:rowOff>
    </xdr:to>
    <xdr:pic>
      <xdr:nvPicPr>
        <xdr:cNvPr id="3" name="Imagem 2" descr="logotipo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33" r="16001"/>
        <a:stretch/>
      </xdr:blipFill>
      <xdr:spPr bwMode="auto">
        <a:xfrm>
          <a:off x="179294" y="168087"/>
          <a:ext cx="974912" cy="112059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247650</xdr:rowOff>
    </xdr:from>
    <xdr:to>
      <xdr:col>5</xdr:col>
      <xdr:colOff>1026456</xdr:colOff>
      <xdr:row>3</xdr:row>
      <xdr:rowOff>463613</xdr:rowOff>
    </xdr:to>
    <xdr:pic>
      <xdr:nvPicPr>
        <xdr:cNvPr id="3" name="Imagem 2" descr="logo.jpg">
          <a:extLst>
            <a:ext uri="{FF2B5EF4-FFF2-40B4-BE49-F238E27FC236}">
              <a16:creationId xmlns:a16="http://schemas.microsoft.com/office/drawing/2014/main" id="{8D97B119-A032-4167-9876-C44BDB6D8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419100"/>
          <a:ext cx="5188881" cy="8541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222250</xdr:colOff>
      <xdr:row>1</xdr:row>
      <xdr:rowOff>179916</xdr:rowOff>
    </xdr:from>
    <xdr:to>
      <xdr:col>15</xdr:col>
      <xdr:colOff>1197162</xdr:colOff>
      <xdr:row>3</xdr:row>
      <xdr:rowOff>665506</xdr:rowOff>
    </xdr:to>
    <xdr:pic>
      <xdr:nvPicPr>
        <xdr:cNvPr id="4" name="Imagem 3" descr="logotipo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33" r="16001"/>
        <a:stretch/>
      </xdr:blipFill>
      <xdr:spPr bwMode="auto">
        <a:xfrm>
          <a:off x="11313583" y="370416"/>
          <a:ext cx="974912" cy="112059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38102</xdr:colOff>
      <xdr:row>2</xdr:row>
      <xdr:rowOff>85725</xdr:rowOff>
    </xdr:from>
    <xdr:ext cx="2546027" cy="419100"/>
    <xdr:pic>
      <xdr:nvPicPr>
        <xdr:cNvPr id="2" name="Imagem 1" descr="logo.jpg">
          <a:extLst>
            <a:ext uri="{FF2B5EF4-FFF2-40B4-BE49-F238E27FC236}">
              <a16:creationId xmlns:a16="http://schemas.microsoft.com/office/drawing/2014/main" id="{7B34968E-ECE6-418C-A16B-3A271F193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2" y="409575"/>
          <a:ext cx="2546027" cy="419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tabSelected="1" zoomScale="85" zoomScaleNormal="85" workbookViewId="0">
      <selection activeCell="E4" sqref="E4"/>
    </sheetView>
  </sheetViews>
  <sheetFormatPr defaultColWidth="9.140625" defaultRowHeight="14.25" x14ac:dyDescent="0.2"/>
  <cols>
    <col min="1" max="1" width="0.42578125" style="121" customWidth="1"/>
    <col min="2" max="2" width="9" style="121" bestFit="1" customWidth="1"/>
    <col min="3" max="3" width="59.85546875" style="121" customWidth="1"/>
    <col min="4" max="4" width="10.85546875" style="122" customWidth="1"/>
    <col min="5" max="5" width="17.42578125" style="121" customWidth="1"/>
    <col min="6" max="6" width="8.85546875" style="122" customWidth="1"/>
    <col min="7" max="7" width="10.7109375" style="122" customWidth="1"/>
    <col min="8" max="8" width="16.7109375" style="121" customWidth="1"/>
    <col min="9" max="9" width="17.85546875" style="121" customWidth="1"/>
    <col min="10" max="10" width="15.28515625" style="123" hidden="1" customWidth="1"/>
    <col min="11" max="11" width="2.85546875" style="121" hidden="1" customWidth="1"/>
    <col min="12" max="12" width="9.140625" style="121" hidden="1" customWidth="1"/>
    <col min="13" max="13" width="14.85546875" style="121" hidden="1" customWidth="1"/>
    <col min="14" max="14" width="9.140625" style="121" customWidth="1"/>
    <col min="15" max="15" width="10.42578125" style="121" customWidth="1"/>
    <col min="16" max="16" width="17" style="121" customWidth="1"/>
    <col min="17" max="17" width="20.140625" style="121" customWidth="1"/>
    <col min="18" max="20" width="9.140625" style="121" customWidth="1"/>
    <col min="21" max="21" width="4.28515625" style="121" customWidth="1"/>
    <col min="22" max="22" width="18.85546875" style="121" customWidth="1"/>
    <col min="23" max="31" width="9.140625" style="121" customWidth="1"/>
    <col min="32" max="16384" width="9.140625" style="121"/>
  </cols>
  <sheetData>
    <row r="1" spans="2:20" ht="3" customHeight="1" thickBot="1" x14ac:dyDescent="0.25"/>
    <row r="2" spans="2:20" ht="24.95" customHeight="1" x14ac:dyDescent="0.2">
      <c r="B2" s="173" t="s">
        <v>62</v>
      </c>
      <c r="C2" s="174"/>
      <c r="D2" s="174"/>
      <c r="E2" s="170" t="s">
        <v>100</v>
      </c>
      <c r="F2" s="171"/>
      <c r="G2" s="171"/>
      <c r="H2" s="171"/>
      <c r="I2" s="172"/>
    </row>
    <row r="3" spans="2:20" ht="24.95" customHeight="1" x14ac:dyDescent="0.2">
      <c r="B3" s="175"/>
      <c r="C3" s="176"/>
      <c r="D3" s="176"/>
      <c r="E3" s="128" t="s">
        <v>60</v>
      </c>
      <c r="F3" s="165" t="s">
        <v>61</v>
      </c>
      <c r="G3" s="165"/>
      <c r="H3" s="165"/>
      <c r="I3" s="166"/>
    </row>
    <row r="4" spans="2:20" ht="96.75" customHeight="1" thickBot="1" x14ac:dyDescent="0.25">
      <c r="B4" s="177"/>
      <c r="C4" s="178"/>
      <c r="D4" s="178"/>
      <c r="E4" s="129" t="s">
        <v>2</v>
      </c>
      <c r="F4" s="167" t="s">
        <v>99</v>
      </c>
      <c r="G4" s="168"/>
      <c r="H4" s="168"/>
      <c r="I4" s="169"/>
    </row>
    <row r="5" spans="2:20" ht="6.95" customHeight="1" thickBot="1" x14ac:dyDescent="0.25">
      <c r="B5" s="143"/>
      <c r="C5" s="144"/>
      <c r="D5" s="144"/>
      <c r="E5" s="144"/>
      <c r="F5" s="144"/>
      <c r="G5" s="144"/>
      <c r="H5" s="144"/>
      <c r="I5" s="145"/>
    </row>
    <row r="6" spans="2:20" s="122" customFormat="1" ht="20.100000000000001" customHeight="1" x14ac:dyDescent="0.2">
      <c r="B6" s="148" t="s">
        <v>3</v>
      </c>
      <c r="C6" s="150" t="s">
        <v>4</v>
      </c>
      <c r="D6" s="152" t="s">
        <v>5</v>
      </c>
      <c r="E6" s="146" t="s">
        <v>6</v>
      </c>
      <c r="F6" s="155" t="s">
        <v>7</v>
      </c>
      <c r="G6" s="146" t="s">
        <v>8</v>
      </c>
      <c r="H6" s="146" t="s">
        <v>9</v>
      </c>
      <c r="I6" s="147"/>
      <c r="J6" s="124"/>
    </row>
    <row r="7" spans="2:20" s="122" customFormat="1" ht="20.100000000000001" customHeight="1" thickBot="1" x14ac:dyDescent="0.25">
      <c r="B7" s="149"/>
      <c r="C7" s="151"/>
      <c r="D7" s="153"/>
      <c r="E7" s="154"/>
      <c r="F7" s="156"/>
      <c r="G7" s="154"/>
      <c r="H7" s="96" t="s">
        <v>10</v>
      </c>
      <c r="I7" s="16" t="s">
        <v>11</v>
      </c>
      <c r="J7" s="124"/>
    </row>
    <row r="8" spans="2:20" ht="20.100000000000001" customHeight="1" thickBot="1" x14ac:dyDescent="0.25">
      <c r="B8" s="17">
        <v>1</v>
      </c>
      <c r="C8" s="157" t="s">
        <v>64</v>
      </c>
      <c r="D8" s="158"/>
      <c r="E8" s="158"/>
      <c r="F8" s="158"/>
      <c r="G8" s="158"/>
      <c r="H8" s="158"/>
      <c r="I8" s="159"/>
      <c r="P8" s="99"/>
      <c r="Q8" s="99"/>
      <c r="R8" s="99"/>
    </row>
    <row r="9" spans="2:20" ht="24.95" customHeight="1" x14ac:dyDescent="0.2">
      <c r="B9" s="18" t="s">
        <v>12</v>
      </c>
      <c r="C9" s="131" t="s">
        <v>65</v>
      </c>
      <c r="D9" s="20" t="s">
        <v>86</v>
      </c>
      <c r="E9" s="26" t="s">
        <v>88</v>
      </c>
      <c r="F9" s="22" t="s">
        <v>13</v>
      </c>
      <c r="G9" s="95">
        <v>8</v>
      </c>
      <c r="H9" s="27">
        <v>0</v>
      </c>
      <c r="I9" s="23">
        <f>ROUND(G9*H9,2)</f>
        <v>0</v>
      </c>
      <c r="P9" s="99"/>
      <c r="Q9" s="99"/>
      <c r="R9" s="99"/>
      <c r="S9" s="99"/>
      <c r="T9" s="99"/>
    </row>
    <row r="10" spans="2:20" ht="24.95" customHeight="1" x14ac:dyDescent="0.2">
      <c r="B10" s="18" t="s">
        <v>15</v>
      </c>
      <c r="C10" s="131" t="s">
        <v>66</v>
      </c>
      <c r="D10" s="20" t="s">
        <v>86</v>
      </c>
      <c r="E10" s="21" t="s">
        <v>89</v>
      </c>
      <c r="F10" s="22" t="s">
        <v>13</v>
      </c>
      <c r="G10" s="94">
        <v>16</v>
      </c>
      <c r="H10" s="27">
        <v>0</v>
      </c>
      <c r="I10" s="23">
        <f>ROUND(G10*H10,2)</f>
        <v>0</v>
      </c>
    </row>
    <row r="11" spans="2:20" ht="24.95" customHeight="1" x14ac:dyDescent="0.2">
      <c r="B11" s="18" t="s">
        <v>58</v>
      </c>
      <c r="C11" s="131" t="s">
        <v>91</v>
      </c>
      <c r="D11" s="20" t="s">
        <v>86</v>
      </c>
      <c r="E11" s="21" t="s">
        <v>90</v>
      </c>
      <c r="F11" s="22" t="s">
        <v>13</v>
      </c>
      <c r="G11" s="94">
        <v>16</v>
      </c>
      <c r="H11" s="27">
        <v>0</v>
      </c>
      <c r="I11" s="23">
        <f>ROUND(G11*H11,2)</f>
        <v>0</v>
      </c>
    </row>
    <row r="12" spans="2:20" ht="24.95" customHeight="1" thickBot="1" x14ac:dyDescent="0.25">
      <c r="B12" s="18"/>
      <c r="C12" s="137" t="s">
        <v>16</v>
      </c>
      <c r="D12" s="138"/>
      <c r="E12" s="138"/>
      <c r="F12" s="138"/>
      <c r="G12" s="138"/>
      <c r="H12" s="139"/>
      <c r="I12" s="25">
        <f>SUM(I9:S11)</f>
        <v>0</v>
      </c>
      <c r="J12" s="125"/>
      <c r="K12" s="121" t="s">
        <v>17</v>
      </c>
      <c r="M12" s="126">
        <f>I12</f>
        <v>0</v>
      </c>
      <c r="Q12" s="99"/>
    </row>
    <row r="13" spans="2:20" ht="20.100000000000001" customHeight="1" thickBot="1" x14ac:dyDescent="0.25">
      <c r="B13" s="17">
        <v>2</v>
      </c>
      <c r="C13" s="135" t="s">
        <v>67</v>
      </c>
      <c r="D13" s="135"/>
      <c r="E13" s="135"/>
      <c r="F13" s="135"/>
      <c r="G13" s="135"/>
      <c r="H13" s="135"/>
      <c r="I13" s="136"/>
      <c r="Q13" s="127"/>
    </row>
    <row r="14" spans="2:20" ht="20.100000000000001" customHeight="1" thickBot="1" x14ac:dyDescent="0.25">
      <c r="B14" s="130" t="s">
        <v>18</v>
      </c>
      <c r="C14" s="162" t="s">
        <v>50</v>
      </c>
      <c r="D14" s="163"/>
      <c r="E14" s="163"/>
      <c r="F14" s="163"/>
      <c r="G14" s="163"/>
      <c r="H14" s="163"/>
      <c r="I14" s="164"/>
      <c r="Q14" s="127"/>
    </row>
    <row r="15" spans="2:20" ht="35.1" customHeight="1" thickBot="1" x14ac:dyDescent="0.25">
      <c r="B15" s="18" t="s">
        <v>51</v>
      </c>
      <c r="C15" s="131" t="s">
        <v>96</v>
      </c>
      <c r="D15" s="20" t="s">
        <v>86</v>
      </c>
      <c r="E15" s="21" t="s">
        <v>97</v>
      </c>
      <c r="F15" s="22" t="s">
        <v>14</v>
      </c>
      <c r="G15" s="132">
        <v>42.404000000000003</v>
      </c>
      <c r="H15" s="24">
        <v>0</v>
      </c>
      <c r="I15" s="23">
        <f>G15*H15</f>
        <v>0</v>
      </c>
      <c r="P15" s="99"/>
      <c r="Q15" s="99"/>
      <c r="R15" s="99"/>
      <c r="S15" s="99"/>
    </row>
    <row r="16" spans="2:20" ht="20.100000000000001" customHeight="1" thickBot="1" x14ac:dyDescent="0.25">
      <c r="B16" s="130" t="s">
        <v>19</v>
      </c>
      <c r="C16" s="162">
        <v>0</v>
      </c>
      <c r="D16" s="163"/>
      <c r="E16" s="163"/>
      <c r="F16" s="163"/>
      <c r="G16" s="163"/>
      <c r="H16" s="163"/>
      <c r="I16" s="164"/>
      <c r="P16" s="99"/>
      <c r="Q16" s="99"/>
      <c r="R16" s="99"/>
      <c r="S16" s="99"/>
    </row>
    <row r="17" spans="2:20" ht="35.1" customHeight="1" x14ac:dyDescent="0.2">
      <c r="B17" s="18" t="s">
        <v>52</v>
      </c>
      <c r="C17" s="19" t="s">
        <v>59</v>
      </c>
      <c r="D17" s="20" t="s">
        <v>86</v>
      </c>
      <c r="E17" s="21" t="s">
        <v>94</v>
      </c>
      <c r="F17" s="22" t="s">
        <v>54</v>
      </c>
      <c r="G17" s="94">
        <v>1</v>
      </c>
      <c r="H17" s="24">
        <v>0</v>
      </c>
      <c r="I17" s="23">
        <f t="shared" ref="I17:I18" si="0">ROUND(G17*H17,2)</f>
        <v>0</v>
      </c>
      <c r="P17" s="99"/>
      <c r="Q17" s="99"/>
      <c r="R17" s="99"/>
      <c r="S17" s="99"/>
    </row>
    <row r="18" spans="2:20" ht="35.1" customHeight="1" x14ac:dyDescent="0.2">
      <c r="B18" s="18" t="s">
        <v>53</v>
      </c>
      <c r="C18" s="19" t="s">
        <v>56</v>
      </c>
      <c r="D18" s="20" t="s">
        <v>86</v>
      </c>
      <c r="E18" s="21" t="s">
        <v>95</v>
      </c>
      <c r="F18" s="22" t="s">
        <v>55</v>
      </c>
      <c r="G18" s="94">
        <v>75</v>
      </c>
      <c r="H18" s="24">
        <v>0</v>
      </c>
      <c r="I18" s="23">
        <f t="shared" si="0"/>
        <v>0</v>
      </c>
      <c r="P18" s="99"/>
      <c r="Q18" s="99"/>
      <c r="R18" s="99"/>
      <c r="S18" s="99"/>
    </row>
    <row r="19" spans="2:20" ht="20.100000000000001" customHeight="1" thickBot="1" x14ac:dyDescent="0.25">
      <c r="B19" s="18"/>
      <c r="C19" s="137" t="s">
        <v>20</v>
      </c>
      <c r="D19" s="138"/>
      <c r="E19" s="138"/>
      <c r="F19" s="138"/>
      <c r="G19" s="138"/>
      <c r="H19" s="139"/>
      <c r="I19" s="25">
        <f>SUM(I15:I18)</f>
        <v>0</v>
      </c>
      <c r="K19" s="121" t="s">
        <v>21</v>
      </c>
      <c r="M19" s="126">
        <f>I19</f>
        <v>0</v>
      </c>
      <c r="P19" s="99"/>
      <c r="Q19" s="99"/>
      <c r="R19" s="99"/>
      <c r="S19" s="99"/>
    </row>
    <row r="20" spans="2:20" ht="20.100000000000001" customHeight="1" thickBot="1" x14ac:dyDescent="0.25">
      <c r="B20" s="17">
        <v>3</v>
      </c>
      <c r="C20" s="135" t="s">
        <v>68</v>
      </c>
      <c r="D20" s="135"/>
      <c r="E20" s="135"/>
      <c r="F20" s="135"/>
      <c r="G20" s="135"/>
      <c r="H20" s="135"/>
      <c r="I20" s="136"/>
      <c r="P20" s="99"/>
      <c r="Q20" s="99"/>
      <c r="R20" s="99"/>
      <c r="S20" s="99"/>
    </row>
    <row r="21" spans="2:20" ht="24.95" customHeight="1" x14ac:dyDescent="0.2">
      <c r="B21" s="18" t="s">
        <v>22</v>
      </c>
      <c r="C21" s="131" t="s">
        <v>65</v>
      </c>
      <c r="D21" s="20" t="s">
        <v>86</v>
      </c>
      <c r="E21" s="26" t="s">
        <v>88</v>
      </c>
      <c r="F21" s="22" t="s">
        <v>13</v>
      </c>
      <c r="G21" s="95">
        <v>40</v>
      </c>
      <c r="H21" s="27">
        <v>0</v>
      </c>
      <c r="I21" s="23">
        <f t="shared" ref="I21:I26" si="1">ROUND(G21*H21,2)</f>
        <v>0</v>
      </c>
      <c r="P21" s="99"/>
      <c r="Q21" s="99"/>
      <c r="R21" s="99"/>
      <c r="S21" s="99"/>
      <c r="T21" s="99"/>
    </row>
    <row r="22" spans="2:20" ht="24.95" customHeight="1" x14ac:dyDescent="0.2">
      <c r="B22" s="18" t="s">
        <v>23</v>
      </c>
      <c r="C22" s="131" t="s">
        <v>66</v>
      </c>
      <c r="D22" s="20" t="s">
        <v>86</v>
      </c>
      <c r="E22" s="21" t="s">
        <v>89</v>
      </c>
      <c r="F22" s="22" t="s">
        <v>13</v>
      </c>
      <c r="G22" s="95">
        <v>80</v>
      </c>
      <c r="H22" s="27">
        <v>0</v>
      </c>
      <c r="I22" s="23">
        <f t="shared" si="1"/>
        <v>0</v>
      </c>
      <c r="P22" s="99"/>
      <c r="Q22" s="99"/>
      <c r="R22" s="99"/>
      <c r="S22" s="99"/>
      <c r="T22" s="99"/>
    </row>
    <row r="23" spans="2:20" ht="24.95" customHeight="1" x14ac:dyDescent="0.2">
      <c r="B23" s="18" t="s">
        <v>24</v>
      </c>
      <c r="C23" s="131" t="s">
        <v>72</v>
      </c>
      <c r="D23" s="20" t="s">
        <v>86</v>
      </c>
      <c r="E23" s="21" t="s">
        <v>89</v>
      </c>
      <c r="F23" s="22" t="s">
        <v>13</v>
      </c>
      <c r="G23" s="95">
        <v>80</v>
      </c>
      <c r="H23" s="27">
        <v>0</v>
      </c>
      <c r="I23" s="23">
        <f t="shared" si="1"/>
        <v>0</v>
      </c>
      <c r="P23" s="99"/>
      <c r="Q23" s="99"/>
      <c r="R23" s="99"/>
      <c r="S23" s="99"/>
      <c r="T23" s="99"/>
    </row>
    <row r="24" spans="2:20" ht="24.95" customHeight="1" x14ac:dyDescent="0.2">
      <c r="B24" s="18" t="s">
        <v>25</v>
      </c>
      <c r="C24" s="131" t="s">
        <v>73</v>
      </c>
      <c r="D24" s="20" t="s">
        <v>86</v>
      </c>
      <c r="E24" s="21" t="s">
        <v>87</v>
      </c>
      <c r="F24" s="22" t="s">
        <v>13</v>
      </c>
      <c r="G24" s="95">
        <v>160</v>
      </c>
      <c r="H24" s="27">
        <v>0</v>
      </c>
      <c r="I24" s="23">
        <f t="shared" si="1"/>
        <v>0</v>
      </c>
      <c r="P24" s="99"/>
      <c r="Q24" s="99"/>
      <c r="R24" s="99"/>
      <c r="S24" s="99"/>
      <c r="T24" s="99"/>
    </row>
    <row r="25" spans="2:20" ht="24.95" customHeight="1" x14ac:dyDescent="0.2">
      <c r="B25" s="18" t="s">
        <v>26</v>
      </c>
      <c r="C25" s="131" t="s">
        <v>91</v>
      </c>
      <c r="D25" s="20" t="s">
        <v>86</v>
      </c>
      <c r="E25" s="21" t="s">
        <v>90</v>
      </c>
      <c r="F25" s="22" t="s">
        <v>13</v>
      </c>
      <c r="G25" s="95">
        <v>80</v>
      </c>
      <c r="H25" s="27">
        <v>0</v>
      </c>
      <c r="I25" s="23">
        <f t="shared" si="1"/>
        <v>0</v>
      </c>
      <c r="P25" s="99"/>
      <c r="Q25" s="99"/>
      <c r="R25" s="99"/>
      <c r="S25" s="99"/>
      <c r="T25" s="99"/>
    </row>
    <row r="26" spans="2:20" ht="24.95" customHeight="1" x14ac:dyDescent="0.2">
      <c r="B26" s="18" t="s">
        <v>71</v>
      </c>
      <c r="C26" s="131" t="s">
        <v>92</v>
      </c>
      <c r="D26" s="20" t="s">
        <v>86</v>
      </c>
      <c r="E26" s="26" t="s">
        <v>93</v>
      </c>
      <c r="F26" s="22" t="s">
        <v>13</v>
      </c>
      <c r="G26" s="95">
        <v>80</v>
      </c>
      <c r="H26" s="27">
        <v>0</v>
      </c>
      <c r="I26" s="23">
        <f t="shared" si="1"/>
        <v>0</v>
      </c>
      <c r="P26" s="99"/>
      <c r="Q26" s="99"/>
      <c r="R26" s="99"/>
      <c r="S26" s="99"/>
      <c r="T26" s="99"/>
    </row>
    <row r="27" spans="2:20" ht="24.95" customHeight="1" thickBot="1" x14ac:dyDescent="0.25">
      <c r="B27" s="18"/>
      <c r="C27" s="137" t="s">
        <v>20</v>
      </c>
      <c r="D27" s="138"/>
      <c r="E27" s="138"/>
      <c r="F27" s="138"/>
      <c r="G27" s="138"/>
      <c r="H27" s="139"/>
      <c r="I27" s="25">
        <f>SUM(I21:I26)</f>
        <v>0</v>
      </c>
      <c r="K27" s="121" t="s">
        <v>27</v>
      </c>
      <c r="M27" s="126">
        <f>I27</f>
        <v>0</v>
      </c>
      <c r="P27" s="99"/>
      <c r="Q27" s="99"/>
      <c r="R27" s="99"/>
      <c r="S27" s="99"/>
      <c r="T27" s="99"/>
    </row>
    <row r="28" spans="2:20" ht="24.95" customHeight="1" thickBot="1" x14ac:dyDescent="0.25">
      <c r="B28" s="17">
        <v>4</v>
      </c>
      <c r="C28" s="135" t="s">
        <v>69</v>
      </c>
      <c r="D28" s="135"/>
      <c r="E28" s="135"/>
      <c r="F28" s="135"/>
      <c r="G28" s="135"/>
      <c r="H28" s="135"/>
      <c r="I28" s="136"/>
      <c r="P28" s="99"/>
      <c r="Q28" s="99"/>
      <c r="R28" s="99"/>
      <c r="S28" s="99"/>
      <c r="T28" s="99"/>
    </row>
    <row r="29" spans="2:20" ht="24.95" customHeight="1" x14ac:dyDescent="0.2">
      <c r="B29" s="18" t="s">
        <v>80</v>
      </c>
      <c r="C29" s="131" t="s">
        <v>65</v>
      </c>
      <c r="D29" s="20" t="s">
        <v>86</v>
      </c>
      <c r="E29" s="26" t="s">
        <v>88</v>
      </c>
      <c r="F29" s="22" t="s">
        <v>13</v>
      </c>
      <c r="G29" s="95">
        <v>8</v>
      </c>
      <c r="H29" s="27">
        <v>0</v>
      </c>
      <c r="I29" s="23">
        <f t="shared" ref="I29:I32" si="2">ROUND(G29*H29,2)</f>
        <v>0</v>
      </c>
      <c r="P29" s="99"/>
      <c r="Q29" s="99"/>
      <c r="R29" s="99"/>
      <c r="S29" s="99"/>
      <c r="T29" s="99"/>
    </row>
    <row r="30" spans="2:20" ht="24.95" customHeight="1" x14ac:dyDescent="0.2">
      <c r="B30" s="18" t="s">
        <v>81</v>
      </c>
      <c r="C30" s="131" t="s">
        <v>66</v>
      </c>
      <c r="D30" s="20" t="s">
        <v>86</v>
      </c>
      <c r="E30" s="21" t="s">
        <v>89</v>
      </c>
      <c r="F30" s="22" t="s">
        <v>13</v>
      </c>
      <c r="G30" s="95">
        <v>16</v>
      </c>
      <c r="H30" s="27">
        <v>0</v>
      </c>
      <c r="I30" s="23">
        <f t="shared" si="2"/>
        <v>0</v>
      </c>
      <c r="P30" s="99"/>
      <c r="Q30" s="99"/>
      <c r="R30" s="99"/>
      <c r="S30" s="99"/>
      <c r="T30" s="99"/>
    </row>
    <row r="31" spans="2:20" ht="24.95" customHeight="1" x14ac:dyDescent="0.2">
      <c r="B31" s="18" t="s">
        <v>82</v>
      </c>
      <c r="C31" s="131" t="s">
        <v>72</v>
      </c>
      <c r="D31" s="20" t="s">
        <v>86</v>
      </c>
      <c r="E31" s="21" t="s">
        <v>89</v>
      </c>
      <c r="F31" s="22" t="s">
        <v>13</v>
      </c>
      <c r="G31" s="95">
        <v>16</v>
      </c>
      <c r="H31" s="27">
        <v>0</v>
      </c>
      <c r="I31" s="23">
        <f t="shared" si="2"/>
        <v>0</v>
      </c>
      <c r="P31" s="99"/>
      <c r="Q31" s="99"/>
      <c r="R31" s="99"/>
      <c r="S31" s="99"/>
      <c r="T31" s="99"/>
    </row>
    <row r="32" spans="2:20" ht="24.95" customHeight="1" x14ac:dyDescent="0.2">
      <c r="B32" s="18" t="s">
        <v>83</v>
      </c>
      <c r="C32" s="131" t="s">
        <v>92</v>
      </c>
      <c r="D32" s="20" t="s">
        <v>86</v>
      </c>
      <c r="E32" s="26" t="s">
        <v>93</v>
      </c>
      <c r="F32" s="22" t="s">
        <v>13</v>
      </c>
      <c r="G32" s="95">
        <v>32</v>
      </c>
      <c r="H32" s="27">
        <v>0</v>
      </c>
      <c r="I32" s="23">
        <f t="shared" si="2"/>
        <v>0</v>
      </c>
      <c r="P32" s="99"/>
      <c r="Q32" s="99"/>
      <c r="R32" s="99"/>
      <c r="S32" s="99"/>
      <c r="T32" s="99"/>
    </row>
    <row r="33" spans="2:20" ht="24.95" customHeight="1" thickBot="1" x14ac:dyDescent="0.25">
      <c r="B33" s="18"/>
      <c r="C33" s="137" t="s">
        <v>20</v>
      </c>
      <c r="D33" s="138"/>
      <c r="E33" s="138"/>
      <c r="F33" s="138"/>
      <c r="G33" s="138"/>
      <c r="H33" s="139"/>
      <c r="I33" s="25">
        <f>SUM(I29:I32)</f>
        <v>0</v>
      </c>
      <c r="P33" s="99"/>
      <c r="Q33" s="99"/>
      <c r="R33" s="99"/>
      <c r="S33" s="99"/>
      <c r="T33" s="99"/>
    </row>
    <row r="34" spans="2:20" ht="24.95" customHeight="1" thickBot="1" x14ac:dyDescent="0.25">
      <c r="B34" s="17">
        <v>5</v>
      </c>
      <c r="C34" s="135" t="s">
        <v>70</v>
      </c>
      <c r="D34" s="135"/>
      <c r="E34" s="135"/>
      <c r="F34" s="135"/>
      <c r="G34" s="135"/>
      <c r="H34" s="135"/>
      <c r="I34" s="136"/>
      <c r="K34" s="121" t="s">
        <v>84</v>
      </c>
      <c r="M34" s="126">
        <f>I33</f>
        <v>0</v>
      </c>
      <c r="P34" s="99"/>
      <c r="Q34" s="99"/>
      <c r="R34" s="99"/>
      <c r="S34" s="99"/>
      <c r="T34" s="99"/>
    </row>
    <row r="35" spans="2:20" ht="24.95" customHeight="1" x14ac:dyDescent="0.2">
      <c r="B35" s="18" t="s">
        <v>74</v>
      </c>
      <c r="C35" s="131" t="s">
        <v>65</v>
      </c>
      <c r="D35" s="20" t="s">
        <v>86</v>
      </c>
      <c r="E35" s="26" t="s">
        <v>88</v>
      </c>
      <c r="F35" s="22" t="s">
        <v>13</v>
      </c>
      <c r="G35" s="95">
        <v>8</v>
      </c>
      <c r="H35" s="27">
        <v>0</v>
      </c>
      <c r="I35" s="23">
        <f t="shared" ref="I35:I40" si="3">ROUND(G35*H35,2)</f>
        <v>0</v>
      </c>
      <c r="P35" s="99"/>
      <c r="Q35" s="99"/>
      <c r="R35" s="99"/>
      <c r="S35" s="99"/>
      <c r="T35" s="99"/>
    </row>
    <row r="36" spans="2:20" ht="24.95" customHeight="1" x14ac:dyDescent="0.2">
      <c r="B36" s="18" t="s">
        <v>75</v>
      </c>
      <c r="C36" s="131" t="s">
        <v>66</v>
      </c>
      <c r="D36" s="20" t="s">
        <v>86</v>
      </c>
      <c r="E36" s="21" t="s">
        <v>89</v>
      </c>
      <c r="F36" s="22" t="s">
        <v>13</v>
      </c>
      <c r="G36" s="95">
        <v>16</v>
      </c>
      <c r="H36" s="27">
        <v>0</v>
      </c>
      <c r="I36" s="23">
        <f t="shared" si="3"/>
        <v>0</v>
      </c>
      <c r="P36" s="99"/>
      <c r="Q36" s="99"/>
      <c r="R36" s="99"/>
      <c r="S36" s="99"/>
      <c r="T36" s="99"/>
    </row>
    <row r="37" spans="2:20" ht="24.95" customHeight="1" x14ac:dyDescent="0.2">
      <c r="B37" s="18" t="s">
        <v>76</v>
      </c>
      <c r="C37" s="131" t="s">
        <v>72</v>
      </c>
      <c r="D37" s="20" t="s">
        <v>86</v>
      </c>
      <c r="E37" s="21" t="s">
        <v>89</v>
      </c>
      <c r="F37" s="22" t="s">
        <v>13</v>
      </c>
      <c r="G37" s="95">
        <v>16</v>
      </c>
      <c r="H37" s="27">
        <v>0</v>
      </c>
      <c r="I37" s="23">
        <f t="shared" si="3"/>
        <v>0</v>
      </c>
      <c r="P37" s="99"/>
      <c r="Q37" s="99"/>
      <c r="R37" s="99"/>
      <c r="S37" s="99"/>
      <c r="T37" s="99"/>
    </row>
    <row r="38" spans="2:20" ht="24.95" customHeight="1" x14ac:dyDescent="0.2">
      <c r="B38" s="18" t="s">
        <v>77</v>
      </c>
      <c r="C38" s="131" t="s">
        <v>73</v>
      </c>
      <c r="D38" s="20" t="s">
        <v>86</v>
      </c>
      <c r="E38" s="21" t="s">
        <v>87</v>
      </c>
      <c r="F38" s="22" t="s">
        <v>13</v>
      </c>
      <c r="G38" s="95">
        <v>16</v>
      </c>
      <c r="H38" s="27">
        <v>0</v>
      </c>
      <c r="I38" s="23">
        <f t="shared" si="3"/>
        <v>0</v>
      </c>
      <c r="P38" s="99"/>
      <c r="Q38" s="99"/>
      <c r="R38" s="99"/>
      <c r="S38" s="99"/>
      <c r="T38" s="99"/>
    </row>
    <row r="39" spans="2:20" ht="24.95" customHeight="1" x14ac:dyDescent="0.2">
      <c r="B39" s="18" t="s">
        <v>78</v>
      </c>
      <c r="C39" s="131" t="s">
        <v>91</v>
      </c>
      <c r="D39" s="20" t="s">
        <v>86</v>
      </c>
      <c r="E39" s="21" t="s">
        <v>90</v>
      </c>
      <c r="F39" s="22" t="s">
        <v>13</v>
      </c>
      <c r="G39" s="95">
        <v>16</v>
      </c>
      <c r="H39" s="27">
        <v>0</v>
      </c>
      <c r="I39" s="23">
        <f t="shared" si="3"/>
        <v>0</v>
      </c>
      <c r="P39" s="99"/>
      <c r="Q39" s="99"/>
      <c r="R39" s="99"/>
      <c r="S39" s="99"/>
      <c r="T39" s="99"/>
    </row>
    <row r="40" spans="2:20" ht="24.95" customHeight="1" x14ac:dyDescent="0.2">
      <c r="B40" s="18" t="s">
        <v>79</v>
      </c>
      <c r="C40" s="131" t="s">
        <v>92</v>
      </c>
      <c r="D40" s="20" t="s">
        <v>86</v>
      </c>
      <c r="E40" s="26" t="s">
        <v>93</v>
      </c>
      <c r="F40" s="22" t="s">
        <v>13</v>
      </c>
      <c r="G40" s="95">
        <v>24</v>
      </c>
      <c r="H40" s="27">
        <v>0</v>
      </c>
      <c r="I40" s="23">
        <f t="shared" si="3"/>
        <v>0</v>
      </c>
      <c r="P40" s="99"/>
      <c r="Q40" s="99"/>
      <c r="R40" s="99"/>
      <c r="S40" s="99"/>
      <c r="T40" s="99"/>
    </row>
    <row r="41" spans="2:20" ht="24.95" customHeight="1" thickBot="1" x14ac:dyDescent="0.25">
      <c r="B41" s="98"/>
      <c r="C41" s="137" t="s">
        <v>57</v>
      </c>
      <c r="D41" s="138"/>
      <c r="E41" s="138"/>
      <c r="F41" s="138"/>
      <c r="G41" s="138"/>
      <c r="H41" s="139"/>
      <c r="I41" s="25">
        <f>SUM(I35:I40)</f>
        <v>0</v>
      </c>
      <c r="K41" s="121" t="s">
        <v>85</v>
      </c>
      <c r="M41" s="126">
        <f>I41</f>
        <v>0</v>
      </c>
      <c r="T41" s="99"/>
    </row>
    <row r="42" spans="2:20" ht="24.95" customHeight="1" thickBot="1" x14ac:dyDescent="0.25">
      <c r="B42" s="97"/>
      <c r="C42" s="160" t="s">
        <v>28</v>
      </c>
      <c r="D42" s="161"/>
      <c r="E42" s="161"/>
      <c r="F42" s="161"/>
      <c r="G42" s="161"/>
      <c r="H42" s="161"/>
      <c r="I42" s="28">
        <f>I12+I19+I41+I27+I33</f>
        <v>0</v>
      </c>
    </row>
    <row r="43" spans="2:20" ht="20.100000000000001" customHeight="1" thickBot="1" x14ac:dyDescent="0.25">
      <c r="B43" s="140"/>
      <c r="C43" s="141"/>
      <c r="D43" s="141"/>
      <c r="E43" s="141"/>
      <c r="F43" s="141"/>
      <c r="G43" s="141"/>
      <c r="H43" s="141"/>
      <c r="I43" s="142"/>
    </row>
    <row r="45" spans="2:20" ht="15" x14ac:dyDescent="0.2">
      <c r="C45" s="316" t="s">
        <v>98</v>
      </c>
      <c r="D45" s="316"/>
      <c r="E45" s="316"/>
      <c r="F45" s="316"/>
      <c r="G45" s="316"/>
      <c r="H45" s="316"/>
      <c r="I45" s="316"/>
    </row>
  </sheetData>
  <mergeCells count="27">
    <mergeCell ref="F3:I3"/>
    <mergeCell ref="F4:I4"/>
    <mergeCell ref="E2:I2"/>
    <mergeCell ref="B2:D4"/>
    <mergeCell ref="C12:H12"/>
    <mergeCell ref="C8:I8"/>
    <mergeCell ref="C13:I13"/>
    <mergeCell ref="C20:I20"/>
    <mergeCell ref="C42:H42"/>
    <mergeCell ref="C19:H19"/>
    <mergeCell ref="C14:I14"/>
    <mergeCell ref="C16:I16"/>
    <mergeCell ref="B5:I5"/>
    <mergeCell ref="H6:I6"/>
    <mergeCell ref="B6:B7"/>
    <mergeCell ref="C6:C7"/>
    <mergeCell ref="D6:D7"/>
    <mergeCell ref="E6:E7"/>
    <mergeCell ref="F6:F7"/>
    <mergeCell ref="G6:G7"/>
    <mergeCell ref="C45:I45"/>
    <mergeCell ref="C28:I28"/>
    <mergeCell ref="C34:I34"/>
    <mergeCell ref="C27:H27"/>
    <mergeCell ref="C33:H33"/>
    <mergeCell ref="C41:H41"/>
    <mergeCell ref="B43:I43"/>
  </mergeCells>
  <phoneticPr fontId="0" type="noConversion"/>
  <printOptions horizontalCentered="1"/>
  <pageMargins left="0.7" right="0.7" top="0.75" bottom="0.75" header="0.3" footer="0.3"/>
  <pageSetup paperSize="9" scale="60" fitToHeight="0" orientation="portrait" r:id="rId1"/>
  <headerFooter alignWithMargins="0">
    <oddFooter>&amp;R&amp;8Páginas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opLeftCell="E1" workbookViewId="0">
      <selection activeCell="B18" sqref="B18:K19"/>
    </sheetView>
  </sheetViews>
  <sheetFormatPr defaultRowHeight="12.75" x14ac:dyDescent="0.2"/>
  <cols>
    <col min="1" max="1" width="0.85546875" customWidth="1"/>
    <col min="3" max="3" width="22.42578125" customWidth="1"/>
    <col min="4" max="11" width="15.7109375" customWidth="1"/>
    <col min="12" max="12" width="46.5703125" bestFit="1" customWidth="1"/>
    <col min="14" max="14" width="11.42578125" bestFit="1" customWidth="1"/>
  </cols>
  <sheetData>
    <row r="1" spans="2:15" ht="13.5" thickBot="1" x14ac:dyDescent="0.25"/>
    <row r="2" spans="2:15" s="1" customFormat="1" ht="20.25" x14ac:dyDescent="0.3">
      <c r="B2" s="206"/>
      <c r="C2" s="207"/>
      <c r="D2" s="207"/>
      <c r="E2" s="207"/>
      <c r="F2" s="208"/>
      <c r="G2" s="215" t="s">
        <v>29</v>
      </c>
      <c r="H2" s="216"/>
      <c r="I2" s="216"/>
      <c r="J2" s="217"/>
      <c r="K2" s="217"/>
      <c r="L2" s="218"/>
    </row>
    <row r="3" spans="2:15" ht="30" customHeight="1" x14ac:dyDescent="0.2">
      <c r="B3" s="209"/>
      <c r="C3" s="210"/>
      <c r="D3" s="210"/>
      <c r="E3" s="210"/>
      <c r="F3" s="211"/>
      <c r="G3" s="219" t="s">
        <v>0</v>
      </c>
      <c r="H3" s="220"/>
      <c r="I3" s="221"/>
      <c r="J3" s="231" t="s">
        <v>1</v>
      </c>
      <c r="K3" s="232"/>
      <c r="L3" s="233"/>
    </row>
    <row r="4" spans="2:15" ht="52.5" customHeight="1" thickBot="1" x14ac:dyDescent="0.25">
      <c r="B4" s="212"/>
      <c r="C4" s="213"/>
      <c r="D4" s="213"/>
      <c r="E4" s="213"/>
      <c r="F4" s="214"/>
      <c r="G4" s="222" t="s">
        <v>2</v>
      </c>
      <c r="H4" s="223"/>
      <c r="I4" s="224"/>
      <c r="J4" s="228" t="s">
        <v>30</v>
      </c>
      <c r="K4" s="229"/>
      <c r="L4" s="230"/>
    </row>
    <row r="5" spans="2:15" ht="13.5" thickBot="1" x14ac:dyDescent="0.25">
      <c r="B5" s="225"/>
      <c r="C5" s="226"/>
      <c r="D5" s="226"/>
      <c r="E5" s="226"/>
      <c r="F5" s="226"/>
      <c r="G5" s="226"/>
      <c r="H5" s="226"/>
      <c r="I5" s="226"/>
      <c r="J5" s="226"/>
      <c r="K5" s="226"/>
      <c r="L5" s="227"/>
    </row>
    <row r="6" spans="2:15" ht="12.75" customHeight="1" x14ac:dyDescent="0.2">
      <c r="B6" s="202" t="s">
        <v>31</v>
      </c>
      <c r="C6" s="204" t="s">
        <v>4</v>
      </c>
      <c r="D6" s="2" t="s">
        <v>32</v>
      </c>
      <c r="E6" s="3"/>
      <c r="F6" s="3"/>
      <c r="G6" s="3"/>
      <c r="H6" s="3"/>
      <c r="I6" s="3"/>
      <c r="J6" s="52"/>
      <c r="K6" s="52"/>
      <c r="L6" s="4"/>
    </row>
    <row r="7" spans="2:15" ht="14.25" thickBot="1" x14ac:dyDescent="0.25">
      <c r="B7" s="203"/>
      <c r="C7" s="205"/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6" t="s">
        <v>11</v>
      </c>
    </row>
    <row r="8" spans="2:15" ht="13.5" thickBot="1" x14ac:dyDescent="0.25">
      <c r="B8" s="190">
        <v>1</v>
      </c>
      <c r="C8" s="191" t="s">
        <v>33</v>
      </c>
      <c r="D8" s="7" t="e">
        <f>L8/L18</f>
        <v>#REF!</v>
      </c>
      <c r="E8" s="8"/>
      <c r="F8" s="8"/>
      <c r="G8" s="8"/>
      <c r="H8" s="8"/>
      <c r="I8" s="8"/>
      <c r="J8" s="8"/>
      <c r="K8" s="8"/>
      <c r="L8" s="179">
        <f>'Modelo de Proposta'!M12</f>
        <v>0</v>
      </c>
      <c r="N8" s="10"/>
      <c r="O8" s="11"/>
    </row>
    <row r="9" spans="2:15" ht="13.5" thickBot="1" x14ac:dyDescent="0.25">
      <c r="B9" s="187"/>
      <c r="C9" s="189"/>
      <c r="D9" s="12"/>
      <c r="E9" s="8"/>
      <c r="F9" s="8"/>
      <c r="G9" s="8"/>
      <c r="H9" s="8"/>
      <c r="I9" s="9"/>
      <c r="J9" s="8"/>
      <c r="K9" s="8"/>
      <c r="L9" s="180"/>
    </row>
    <row r="10" spans="2:15" ht="13.5" thickBot="1" x14ac:dyDescent="0.25">
      <c r="B10" s="190">
        <v>2</v>
      </c>
      <c r="C10" s="191" t="s">
        <v>34</v>
      </c>
      <c r="D10" s="193"/>
      <c r="E10" s="195"/>
      <c r="F10" s="93"/>
      <c r="G10" s="8"/>
      <c r="H10" s="57" t="e">
        <f>L10/L18</f>
        <v>#REF!</v>
      </c>
      <c r="I10" s="9"/>
      <c r="J10" s="8"/>
      <c r="K10" s="8"/>
      <c r="L10" s="179">
        <f>'Modelo de Proposta'!M19</f>
        <v>0</v>
      </c>
      <c r="N10" s="10"/>
    </row>
    <row r="11" spans="2:15" ht="13.5" thickBot="1" x14ac:dyDescent="0.25">
      <c r="B11" s="187"/>
      <c r="C11" s="189"/>
      <c r="D11" s="8"/>
      <c r="E11" s="12"/>
      <c r="F11" s="12"/>
      <c r="G11" s="12"/>
      <c r="H11" s="12"/>
      <c r="I11" s="9"/>
      <c r="J11" s="8"/>
      <c r="K11" s="8"/>
      <c r="L11" s="180"/>
      <c r="N11" s="13"/>
      <c r="O11" s="11"/>
    </row>
    <row r="12" spans="2:15" ht="13.5" thickBot="1" x14ac:dyDescent="0.25">
      <c r="B12" s="186">
        <v>3</v>
      </c>
      <c r="C12" s="188" t="s">
        <v>35</v>
      </c>
      <c r="D12" s="8"/>
      <c r="E12" s="8"/>
      <c r="F12" s="8"/>
      <c r="G12" s="8"/>
      <c r="H12" s="8"/>
      <c r="I12" s="7" t="e">
        <f>L12/L18</f>
        <v>#REF!</v>
      </c>
      <c r="J12" s="8"/>
      <c r="K12" s="8"/>
      <c r="L12" s="192">
        <f>'Modelo de Proposta'!M41</f>
        <v>0</v>
      </c>
      <c r="O12" s="11"/>
    </row>
    <row r="13" spans="2:15" ht="13.5" thickBot="1" x14ac:dyDescent="0.25">
      <c r="B13" s="187"/>
      <c r="C13" s="189"/>
      <c r="D13" s="8"/>
      <c r="E13" s="12"/>
      <c r="F13" s="12"/>
      <c r="G13" s="12"/>
      <c r="H13" s="12"/>
      <c r="I13" s="12"/>
      <c r="J13" s="9"/>
      <c r="K13" s="8"/>
      <c r="L13" s="180"/>
      <c r="O13" s="11"/>
    </row>
    <row r="14" spans="2:15" ht="13.5" thickBot="1" x14ac:dyDescent="0.25">
      <c r="B14" s="190">
        <v>4</v>
      </c>
      <c r="C14" s="191" t="s">
        <v>36</v>
      </c>
      <c r="D14" s="193"/>
      <c r="E14" s="194"/>
      <c r="F14" s="194"/>
      <c r="G14" s="194"/>
      <c r="H14" s="195"/>
      <c r="I14" s="9"/>
      <c r="J14" s="7" t="e">
        <f>L14/L18</f>
        <v>#REF!</v>
      </c>
      <c r="K14" s="53"/>
      <c r="L14" s="179" t="e">
        <f>'Modelo de Proposta'!#REF!</f>
        <v>#REF!</v>
      </c>
      <c r="N14" s="13"/>
      <c r="O14" s="10"/>
    </row>
    <row r="15" spans="2:15" ht="13.5" thickBot="1" x14ac:dyDescent="0.25">
      <c r="B15" s="187"/>
      <c r="C15" s="189"/>
      <c r="D15" s="8"/>
      <c r="E15" s="12"/>
      <c r="F15" s="12"/>
      <c r="G15" s="12"/>
      <c r="H15" s="12"/>
      <c r="I15" s="12"/>
      <c r="J15" s="12"/>
      <c r="K15" s="54"/>
      <c r="L15" s="180"/>
      <c r="O15" s="11"/>
    </row>
    <row r="16" spans="2:15" ht="13.5" thickBot="1" x14ac:dyDescent="0.25">
      <c r="B16" s="190">
        <v>5</v>
      </c>
      <c r="C16" s="191" t="s">
        <v>37</v>
      </c>
      <c r="D16" s="183"/>
      <c r="E16" s="184"/>
      <c r="F16" s="184"/>
      <c r="G16" s="184"/>
      <c r="H16" s="184"/>
      <c r="I16" s="185"/>
      <c r="J16" s="55"/>
      <c r="K16" s="7" t="e">
        <f>L16/L18</f>
        <v>#REF!</v>
      </c>
      <c r="L16" s="179" t="e">
        <f>'Modelo de Proposta'!#REF!</f>
        <v>#REF!</v>
      </c>
      <c r="N16" s="13"/>
      <c r="O16" s="10"/>
    </row>
    <row r="17" spans="2:15" ht="13.5" thickBot="1" x14ac:dyDescent="0.25">
      <c r="B17" s="187"/>
      <c r="C17" s="189"/>
      <c r="D17" s="8"/>
      <c r="E17" s="8"/>
      <c r="F17" s="8"/>
      <c r="G17" s="8"/>
      <c r="H17" s="8"/>
      <c r="I17" s="8"/>
      <c r="J17" s="56"/>
      <c r="K17" s="56"/>
      <c r="L17" s="180"/>
      <c r="O17" s="11"/>
    </row>
    <row r="18" spans="2:15" ht="12.75" customHeight="1" x14ac:dyDescent="0.2">
      <c r="B18" s="196" t="s">
        <v>38</v>
      </c>
      <c r="C18" s="197"/>
      <c r="D18" s="197"/>
      <c r="E18" s="197"/>
      <c r="F18" s="197"/>
      <c r="G18" s="197"/>
      <c r="H18" s="197"/>
      <c r="I18" s="197"/>
      <c r="J18" s="197"/>
      <c r="K18" s="198"/>
      <c r="L18" s="181" t="e">
        <f>SUM(L8:L17)</f>
        <v>#REF!</v>
      </c>
      <c r="N18" s="13"/>
      <c r="O18" s="10"/>
    </row>
    <row r="19" spans="2:15" ht="13.5" customHeight="1" thickBot="1" x14ac:dyDescent="0.25">
      <c r="B19" s="199"/>
      <c r="C19" s="200"/>
      <c r="D19" s="200"/>
      <c r="E19" s="200"/>
      <c r="F19" s="200"/>
      <c r="G19" s="200"/>
      <c r="H19" s="200"/>
      <c r="I19" s="200"/>
      <c r="J19" s="200"/>
      <c r="K19" s="201"/>
      <c r="L19" s="182"/>
      <c r="O19" s="11"/>
    </row>
    <row r="22" spans="2:15" x14ac:dyDescent="0.2">
      <c r="L22" s="10"/>
    </row>
    <row r="24" spans="2:15" x14ac:dyDescent="0.2">
      <c r="L24" s="14"/>
    </row>
    <row r="26" spans="2:15" x14ac:dyDescent="0.2">
      <c r="G26" s="15"/>
    </row>
  </sheetData>
  <mergeCells count="29">
    <mergeCell ref="B6:B7"/>
    <mergeCell ref="C6:C7"/>
    <mergeCell ref="B2:F4"/>
    <mergeCell ref="G2:L2"/>
    <mergeCell ref="G3:I3"/>
    <mergeCell ref="G4:I4"/>
    <mergeCell ref="B5:L5"/>
    <mergeCell ref="J4:L4"/>
    <mergeCell ref="J3:L3"/>
    <mergeCell ref="B8:B9"/>
    <mergeCell ref="C8:C9"/>
    <mergeCell ref="L8:L9"/>
    <mergeCell ref="B10:B11"/>
    <mergeCell ref="C10:C11"/>
    <mergeCell ref="L10:L11"/>
    <mergeCell ref="D10:E10"/>
    <mergeCell ref="L16:L17"/>
    <mergeCell ref="L18:L19"/>
    <mergeCell ref="D16:I16"/>
    <mergeCell ref="B12:B13"/>
    <mergeCell ref="C12:C13"/>
    <mergeCell ref="B16:B17"/>
    <mergeCell ref="C16:C17"/>
    <mergeCell ref="L12:L13"/>
    <mergeCell ref="B14:B15"/>
    <mergeCell ref="C14:C15"/>
    <mergeCell ref="L14:L15"/>
    <mergeCell ref="D14:H14"/>
    <mergeCell ref="B18:K1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zoomScale="90" zoomScaleNormal="90" workbookViewId="0">
      <selection activeCell="J22" sqref="J22"/>
    </sheetView>
  </sheetViews>
  <sheetFormatPr defaultRowHeight="14.25" x14ac:dyDescent="0.2"/>
  <cols>
    <col min="1" max="1" width="0.85546875" style="99" customWidth="1"/>
    <col min="2" max="2" width="9.140625" style="99"/>
    <col min="3" max="3" width="22.42578125" style="99" customWidth="1"/>
    <col min="4" max="4" width="11" style="99" customWidth="1"/>
    <col min="5" max="6" width="11.42578125" style="99" customWidth="1"/>
    <col min="7" max="7" width="11" style="99" customWidth="1"/>
    <col min="8" max="8" width="11.5703125" style="99" customWidth="1"/>
    <col min="9" max="9" width="11.42578125" style="99" customWidth="1"/>
    <col min="10" max="10" width="11.28515625" style="99" customWidth="1"/>
    <col min="11" max="11" width="11" style="99" customWidth="1"/>
    <col min="12" max="12" width="11.140625" style="99" customWidth="1"/>
    <col min="13" max="13" width="10.85546875" style="99" customWidth="1"/>
    <col min="14" max="14" width="10.5703125" style="99" customWidth="1"/>
    <col min="15" max="15" width="11.42578125" style="99" customWidth="1"/>
    <col min="16" max="16" width="21.7109375" style="99" customWidth="1"/>
    <col min="17" max="17" width="0" style="99" hidden="1" customWidth="1"/>
    <col min="18" max="18" width="11.42578125" style="99" hidden="1" customWidth="1"/>
    <col min="19" max="20" width="14.42578125" style="99" hidden="1" customWidth="1"/>
    <col min="21" max="21" width="8.85546875" style="99" hidden="1" customWidth="1"/>
    <col min="22" max="22" width="14.5703125" style="99" hidden="1" customWidth="1"/>
    <col min="23" max="24" width="0" style="99" hidden="1" customWidth="1"/>
    <col min="25" max="16384" width="9.140625" style="99"/>
  </cols>
  <sheetData>
    <row r="1" spans="2:22" ht="15" thickBot="1" x14ac:dyDescent="0.25"/>
    <row r="2" spans="2:22" ht="24.95" customHeight="1" x14ac:dyDescent="0.2">
      <c r="B2" s="259" t="s">
        <v>63</v>
      </c>
      <c r="C2" s="260"/>
      <c r="D2" s="260"/>
      <c r="E2" s="260"/>
      <c r="F2" s="260"/>
      <c r="G2" s="260"/>
      <c r="H2" s="267" t="s">
        <v>29</v>
      </c>
      <c r="I2" s="268"/>
      <c r="J2" s="268"/>
      <c r="K2" s="268"/>
      <c r="L2" s="268"/>
      <c r="M2" s="268"/>
      <c r="N2" s="268"/>
      <c r="O2" s="268"/>
      <c r="P2" s="245"/>
    </row>
    <row r="3" spans="2:22" ht="24.95" customHeight="1" x14ac:dyDescent="0.2">
      <c r="B3" s="259"/>
      <c r="C3" s="260"/>
      <c r="D3" s="260"/>
      <c r="E3" s="260"/>
      <c r="F3" s="260"/>
      <c r="G3" s="260"/>
      <c r="H3" s="255" t="s">
        <v>60</v>
      </c>
      <c r="I3" s="256"/>
      <c r="J3" s="265" t="s">
        <v>61</v>
      </c>
      <c r="K3" s="266"/>
      <c r="L3" s="266"/>
      <c r="M3" s="266"/>
      <c r="N3" s="266"/>
      <c r="O3" s="266"/>
      <c r="P3" s="246"/>
    </row>
    <row r="4" spans="2:22" ht="73.5" customHeight="1" thickBot="1" x14ac:dyDescent="0.25">
      <c r="B4" s="261"/>
      <c r="C4" s="262"/>
      <c r="D4" s="262"/>
      <c r="E4" s="262"/>
      <c r="F4" s="262"/>
      <c r="G4" s="262"/>
      <c r="H4" s="257" t="s">
        <v>2</v>
      </c>
      <c r="I4" s="258"/>
      <c r="J4" s="263" t="s">
        <v>99</v>
      </c>
      <c r="K4" s="264"/>
      <c r="L4" s="264"/>
      <c r="M4" s="264"/>
      <c r="N4" s="264"/>
      <c r="O4" s="264"/>
      <c r="P4" s="247"/>
    </row>
    <row r="5" spans="2:22" ht="15" thickBot="1" x14ac:dyDescent="0.25">
      <c r="B5" s="248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50"/>
    </row>
    <row r="6" spans="2:22" ht="12.75" customHeight="1" x14ac:dyDescent="0.2">
      <c r="B6" s="251" t="s">
        <v>31</v>
      </c>
      <c r="C6" s="253" t="s">
        <v>4</v>
      </c>
      <c r="D6" s="100" t="s">
        <v>32</v>
      </c>
      <c r="E6" s="101"/>
      <c r="F6" s="101"/>
      <c r="G6" s="101"/>
      <c r="H6" s="101"/>
      <c r="I6" s="101"/>
      <c r="J6" s="102"/>
      <c r="K6" s="102"/>
      <c r="L6" s="102"/>
      <c r="M6" s="102"/>
      <c r="N6" s="102"/>
      <c r="O6" s="102"/>
      <c r="P6" s="103"/>
    </row>
    <row r="7" spans="2:22" ht="15.75" thickBot="1" x14ac:dyDescent="0.3">
      <c r="B7" s="252"/>
      <c r="C7" s="254"/>
      <c r="D7" s="104">
        <v>1</v>
      </c>
      <c r="E7" s="104">
        <v>2</v>
      </c>
      <c r="F7" s="104">
        <v>3</v>
      </c>
      <c r="G7" s="104">
        <v>4</v>
      </c>
      <c r="H7" s="104">
        <v>5</v>
      </c>
      <c r="I7" s="104">
        <v>6</v>
      </c>
      <c r="J7" s="104">
        <v>7</v>
      </c>
      <c r="K7" s="104">
        <v>8</v>
      </c>
      <c r="L7" s="104">
        <v>9</v>
      </c>
      <c r="M7" s="104">
        <v>10</v>
      </c>
      <c r="N7" s="104">
        <v>11</v>
      </c>
      <c r="O7" s="104">
        <v>12</v>
      </c>
      <c r="P7" s="105" t="s">
        <v>11</v>
      </c>
    </row>
    <row r="8" spans="2:22" x14ac:dyDescent="0.2">
      <c r="B8" s="234">
        <v>1</v>
      </c>
      <c r="C8" s="236" t="s">
        <v>33</v>
      </c>
      <c r="D8" s="133" t="e">
        <f>P8/P18</f>
        <v>#DIV/0!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8"/>
      <c r="P8" s="179">
        <f>'Modelo de Proposta'!M12</f>
        <v>0</v>
      </c>
      <c r="R8" s="241" t="e">
        <f>P8/$P$18</f>
        <v>#DIV/0!</v>
      </c>
      <c r="S8" s="241">
        <v>1.4200000000000001E-2</v>
      </c>
      <c r="T8" s="242">
        <f>S8*$S$20</f>
        <v>4970</v>
      </c>
      <c r="U8" s="243" t="s">
        <v>39</v>
      </c>
      <c r="V8" s="278">
        <f>T8</f>
        <v>4970</v>
      </c>
    </row>
    <row r="9" spans="2:22" ht="8.1" customHeight="1" thickBot="1" x14ac:dyDescent="0.25">
      <c r="B9" s="235"/>
      <c r="C9" s="237"/>
      <c r="D9" s="109"/>
      <c r="E9" s="110"/>
      <c r="F9" s="110"/>
      <c r="G9" s="110"/>
      <c r="H9" s="111"/>
      <c r="I9" s="111"/>
      <c r="J9" s="110"/>
      <c r="K9" s="110"/>
      <c r="L9" s="110"/>
      <c r="M9" s="110"/>
      <c r="N9" s="110"/>
      <c r="O9" s="112"/>
      <c r="P9" s="180"/>
      <c r="R9" s="241"/>
      <c r="S9" s="241"/>
      <c r="T9" s="242"/>
      <c r="U9" s="243"/>
      <c r="V9" s="243"/>
    </row>
    <row r="10" spans="2:22" x14ac:dyDescent="0.2">
      <c r="B10" s="234">
        <v>2</v>
      </c>
      <c r="C10" s="236" t="s">
        <v>34</v>
      </c>
      <c r="D10" s="107"/>
      <c r="E10" s="133" t="e">
        <f>P10/P18</f>
        <v>#DIV/0!</v>
      </c>
      <c r="F10" s="107"/>
      <c r="G10" s="107"/>
      <c r="H10" s="113"/>
      <c r="I10" s="107"/>
      <c r="J10" s="107"/>
      <c r="K10" s="107"/>
      <c r="L10" s="107"/>
      <c r="M10" s="107"/>
      <c r="N10" s="107"/>
      <c r="O10" s="108"/>
      <c r="P10" s="179">
        <f>'Modelo de Proposta'!M19</f>
        <v>0</v>
      </c>
      <c r="R10" s="241" t="e">
        <f>P10/$P$18</f>
        <v>#DIV/0!</v>
      </c>
      <c r="S10" s="241">
        <v>0.32829999999999998</v>
      </c>
      <c r="T10" s="242">
        <f>S10*$S$20</f>
        <v>114905</v>
      </c>
      <c r="U10" s="243" t="s">
        <v>40</v>
      </c>
      <c r="V10" s="244">
        <f>T10</f>
        <v>114905</v>
      </c>
    </row>
    <row r="11" spans="2:22" ht="8.1" customHeight="1" thickBot="1" x14ac:dyDescent="0.25">
      <c r="B11" s="235"/>
      <c r="C11" s="237"/>
      <c r="D11" s="109"/>
      <c r="E11" s="109"/>
      <c r="F11" s="114"/>
      <c r="G11" s="114"/>
      <c r="H11" s="114"/>
      <c r="I11" s="110"/>
      <c r="J11" s="110"/>
      <c r="K11" s="110"/>
      <c r="L11" s="110"/>
      <c r="M11" s="110"/>
      <c r="N11" s="110"/>
      <c r="O11" s="112"/>
      <c r="P11" s="180"/>
      <c r="R11" s="241"/>
      <c r="S11" s="241"/>
      <c r="T11" s="242"/>
      <c r="U11" s="243"/>
      <c r="V11" s="244"/>
    </row>
    <row r="12" spans="2:22" x14ac:dyDescent="0.2">
      <c r="B12" s="234">
        <v>3</v>
      </c>
      <c r="C12" s="236" t="s">
        <v>35</v>
      </c>
      <c r="D12" s="107"/>
      <c r="E12" s="106"/>
      <c r="F12" s="107"/>
      <c r="G12" s="107"/>
      <c r="H12" s="134" t="e">
        <f>P12/P18</f>
        <v>#DIV/0!</v>
      </c>
      <c r="I12" s="107"/>
      <c r="J12" s="107"/>
      <c r="K12" s="107"/>
      <c r="L12" s="107"/>
      <c r="M12" s="107"/>
      <c r="N12" s="107"/>
      <c r="O12" s="108"/>
      <c r="P12" s="179">
        <f>'Modelo de Proposta'!M27</f>
        <v>0</v>
      </c>
      <c r="R12" s="241"/>
      <c r="S12" s="241"/>
      <c r="T12" s="242"/>
      <c r="U12" s="243"/>
      <c r="V12" s="244"/>
    </row>
    <row r="13" spans="2:22" ht="8.1" customHeight="1" thickBot="1" x14ac:dyDescent="0.25">
      <c r="B13" s="235"/>
      <c r="C13" s="237"/>
      <c r="D13" s="114"/>
      <c r="E13" s="109"/>
      <c r="F13" s="109"/>
      <c r="G13" s="109"/>
      <c r="H13" s="109"/>
      <c r="I13" s="110"/>
      <c r="J13" s="110"/>
      <c r="K13" s="110"/>
      <c r="L13" s="110"/>
      <c r="M13" s="110"/>
      <c r="N13" s="110"/>
      <c r="O13" s="112"/>
      <c r="P13" s="180"/>
      <c r="R13" s="241"/>
      <c r="S13" s="241"/>
      <c r="T13" s="242"/>
      <c r="U13" s="243"/>
      <c r="V13" s="244"/>
    </row>
    <row r="14" spans="2:22" ht="12.75" customHeight="1" x14ac:dyDescent="0.2">
      <c r="B14" s="234">
        <v>4</v>
      </c>
      <c r="C14" s="236" t="s">
        <v>36</v>
      </c>
      <c r="D14" s="238"/>
      <c r="E14" s="239"/>
      <c r="F14" s="239"/>
      <c r="G14" s="240"/>
      <c r="H14" s="133" t="e">
        <f>P14/P18</f>
        <v>#DIV/0!</v>
      </c>
      <c r="I14" s="107"/>
      <c r="J14" s="106"/>
      <c r="K14" s="107"/>
      <c r="L14" s="107"/>
      <c r="M14" s="107"/>
      <c r="N14" s="107"/>
      <c r="O14" s="108"/>
      <c r="P14" s="179">
        <f>'Modelo de Proposta'!M34</f>
        <v>0</v>
      </c>
      <c r="R14" s="241"/>
      <c r="S14" s="241"/>
      <c r="T14" s="242"/>
      <c r="U14" s="243"/>
      <c r="V14" s="244"/>
    </row>
    <row r="15" spans="2:22" ht="8.1" customHeight="1" thickBot="1" x14ac:dyDescent="0.25">
      <c r="B15" s="235"/>
      <c r="C15" s="237"/>
      <c r="D15" s="110"/>
      <c r="E15" s="110"/>
      <c r="F15" s="110"/>
      <c r="G15" s="110"/>
      <c r="H15" s="109"/>
      <c r="I15" s="110"/>
      <c r="J15" s="111"/>
      <c r="K15" s="110"/>
      <c r="L15" s="111"/>
      <c r="M15" s="111"/>
      <c r="N15" s="111"/>
      <c r="O15" s="112"/>
      <c r="P15" s="180"/>
      <c r="R15" s="241"/>
      <c r="S15" s="241"/>
      <c r="T15" s="242"/>
      <c r="U15" s="243"/>
      <c r="V15" s="244"/>
    </row>
    <row r="16" spans="2:22" ht="12.75" customHeight="1" x14ac:dyDescent="0.2">
      <c r="B16" s="234">
        <v>5</v>
      </c>
      <c r="C16" s="236" t="s">
        <v>37</v>
      </c>
      <c r="D16" s="238"/>
      <c r="E16" s="239"/>
      <c r="F16" s="239"/>
      <c r="G16" s="240"/>
      <c r="H16" s="106"/>
      <c r="I16" s="133" t="e">
        <f>P16/P18</f>
        <v>#DIV/0!</v>
      </c>
      <c r="J16" s="106"/>
      <c r="K16" s="107"/>
      <c r="L16" s="107"/>
      <c r="M16" s="107"/>
      <c r="N16" s="107"/>
      <c r="O16" s="108"/>
      <c r="P16" s="179">
        <f>'Modelo de Proposta'!M41</f>
        <v>0</v>
      </c>
      <c r="R16" s="241" t="e">
        <f>P16/$P$18</f>
        <v>#DIV/0!</v>
      </c>
      <c r="S16" s="241">
        <v>0.2</v>
      </c>
      <c r="T16" s="242">
        <f>S16*$S$20</f>
        <v>70000</v>
      </c>
      <c r="U16" s="243" t="s">
        <v>41</v>
      </c>
      <c r="V16" s="244" t="e">
        <f>T16+#REF!</f>
        <v>#REF!</v>
      </c>
    </row>
    <row r="17" spans="2:22" ht="8.1" customHeight="1" thickBot="1" x14ac:dyDescent="0.25">
      <c r="B17" s="235"/>
      <c r="C17" s="237"/>
      <c r="D17" s="110"/>
      <c r="E17" s="110"/>
      <c r="F17" s="110"/>
      <c r="G17" s="110"/>
      <c r="H17" s="110"/>
      <c r="I17" s="109"/>
      <c r="J17" s="111"/>
      <c r="K17" s="110"/>
      <c r="L17" s="111"/>
      <c r="M17" s="111"/>
      <c r="N17" s="111"/>
      <c r="O17" s="112"/>
      <c r="P17" s="180"/>
      <c r="R17" s="241"/>
      <c r="S17" s="241"/>
      <c r="T17" s="242"/>
      <c r="U17" s="243"/>
      <c r="V17" s="244"/>
    </row>
    <row r="18" spans="2:22" ht="12.75" customHeight="1" x14ac:dyDescent="0.2">
      <c r="B18" s="269" t="s">
        <v>38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1"/>
      <c r="P18" s="275">
        <f>SUM(P8:P17)</f>
        <v>0</v>
      </c>
      <c r="R18" s="241" t="e">
        <f>P18/$P$18</f>
        <v>#DIV/0!</v>
      </c>
      <c r="S18" s="277"/>
      <c r="T18" s="242">
        <f>SUM(T8:T17)</f>
        <v>189875</v>
      </c>
    </row>
    <row r="19" spans="2:22" ht="13.5" customHeight="1" thickBot="1" x14ac:dyDescent="0.25">
      <c r="B19" s="272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4"/>
      <c r="P19" s="276"/>
      <c r="R19" s="241"/>
      <c r="S19" s="277"/>
      <c r="T19" s="277"/>
    </row>
    <row r="20" spans="2:22" x14ac:dyDescent="0.2">
      <c r="S20" s="115">
        <v>350000</v>
      </c>
    </row>
    <row r="21" spans="2:22" x14ac:dyDescent="0.2">
      <c r="C21" s="99" t="s">
        <v>42</v>
      </c>
      <c r="P21" s="116"/>
    </row>
    <row r="22" spans="2:22" ht="15" thickBot="1" x14ac:dyDescent="0.25">
      <c r="C22" s="109"/>
      <c r="D22" s="99" t="s">
        <v>43</v>
      </c>
      <c r="L22" s="117"/>
      <c r="P22" s="118"/>
    </row>
    <row r="23" spans="2:22" x14ac:dyDescent="0.2">
      <c r="P23" s="119"/>
    </row>
    <row r="24" spans="2:22" x14ac:dyDescent="0.2">
      <c r="P24" s="120"/>
    </row>
  </sheetData>
  <mergeCells count="57">
    <mergeCell ref="V8:V9"/>
    <mergeCell ref="V10:V11"/>
    <mergeCell ref="V16:V17"/>
    <mergeCell ref="U8:U9"/>
    <mergeCell ref="U10:U11"/>
    <mergeCell ref="U16:U17"/>
    <mergeCell ref="U14:U15"/>
    <mergeCell ref="V14:V15"/>
    <mergeCell ref="S8:S9"/>
    <mergeCell ref="T8:T9"/>
    <mergeCell ref="S10:S11"/>
    <mergeCell ref="S16:S17"/>
    <mergeCell ref="S18:S19"/>
    <mergeCell ref="T10:T11"/>
    <mergeCell ref="T16:T17"/>
    <mergeCell ref="T18:T19"/>
    <mergeCell ref="S14:S15"/>
    <mergeCell ref="T14:T15"/>
    <mergeCell ref="D16:G16"/>
    <mergeCell ref="R18:R19"/>
    <mergeCell ref="R8:R9"/>
    <mergeCell ref="R10:R11"/>
    <mergeCell ref="R16:R17"/>
    <mergeCell ref="B18:O19"/>
    <mergeCell ref="P18:P19"/>
    <mergeCell ref="B10:B11"/>
    <mergeCell ref="C10:C11"/>
    <mergeCell ref="P10:P11"/>
    <mergeCell ref="B16:B17"/>
    <mergeCell ref="C16:C17"/>
    <mergeCell ref="P16:P17"/>
    <mergeCell ref="C12:C13"/>
    <mergeCell ref="B12:B13"/>
    <mergeCell ref="P12:P13"/>
    <mergeCell ref="P2:P4"/>
    <mergeCell ref="B5:P5"/>
    <mergeCell ref="B6:B7"/>
    <mergeCell ref="C6:C7"/>
    <mergeCell ref="B8:B9"/>
    <mergeCell ref="C8:C9"/>
    <mergeCell ref="P8:P9"/>
    <mergeCell ref="H3:I3"/>
    <mergeCell ref="H4:I4"/>
    <mergeCell ref="B2:G4"/>
    <mergeCell ref="J4:O4"/>
    <mergeCell ref="J3:O3"/>
    <mergeCell ref="H2:O2"/>
    <mergeCell ref="R12:R13"/>
    <mergeCell ref="S12:S13"/>
    <mergeCell ref="T12:T13"/>
    <mergeCell ref="U12:U13"/>
    <mergeCell ref="V12:V13"/>
    <mergeCell ref="B14:B15"/>
    <mergeCell ref="C14:C15"/>
    <mergeCell ref="D14:G14"/>
    <mergeCell ref="P14:P15"/>
    <mergeCell ref="R14:R15"/>
  </mergeCells>
  <pageMargins left="0.7" right="0.7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opLeftCell="A4" workbookViewId="0">
      <selection activeCell="C14" sqref="C14:C15"/>
    </sheetView>
  </sheetViews>
  <sheetFormatPr defaultColWidth="9.140625" defaultRowHeight="11.25" x14ac:dyDescent="0.2"/>
  <cols>
    <col min="1" max="1" width="0.85546875" style="29" customWidth="1"/>
    <col min="2" max="2" width="4.7109375" style="29" customWidth="1"/>
    <col min="3" max="3" width="35.140625" style="29" customWidth="1"/>
    <col min="4" max="7" width="10.7109375" style="29" customWidth="1"/>
    <col min="8" max="9" width="10.42578125" style="29" customWidth="1"/>
    <col min="10" max="11" width="10.7109375" style="29" customWidth="1"/>
    <col min="12" max="12" width="17.5703125" style="29" customWidth="1"/>
    <col min="13" max="13" width="9.140625" style="29"/>
    <col min="14" max="14" width="11.42578125" style="29" bestFit="1" customWidth="1"/>
    <col min="15" max="16384" width="9.140625" style="29"/>
  </cols>
  <sheetData>
    <row r="1" spans="2:15" ht="12" thickBot="1" x14ac:dyDescent="0.25"/>
    <row r="2" spans="2:15" x14ac:dyDescent="0.2">
      <c r="B2" s="30"/>
      <c r="C2" s="31"/>
      <c r="D2" s="288" t="s">
        <v>29</v>
      </c>
      <c r="E2" s="289"/>
      <c r="F2" s="289"/>
      <c r="G2" s="289"/>
      <c r="H2" s="289"/>
      <c r="I2" s="289"/>
      <c r="J2" s="289"/>
      <c r="K2" s="289"/>
      <c r="L2" s="290"/>
    </row>
    <row r="3" spans="2:15" ht="30" customHeight="1" x14ac:dyDescent="0.2">
      <c r="B3" s="32"/>
      <c r="C3" s="33"/>
      <c r="D3" s="291" t="s">
        <v>0</v>
      </c>
      <c r="E3" s="292"/>
      <c r="F3" s="295" t="s">
        <v>1</v>
      </c>
      <c r="G3" s="296"/>
      <c r="H3" s="296"/>
      <c r="I3" s="296"/>
      <c r="J3" s="296"/>
      <c r="K3" s="296"/>
      <c r="L3" s="297"/>
    </row>
    <row r="4" spans="2:15" ht="52.5" customHeight="1" thickBot="1" x14ac:dyDescent="0.25">
      <c r="B4" s="34"/>
      <c r="C4" s="35"/>
      <c r="D4" s="293" t="s">
        <v>2</v>
      </c>
      <c r="E4" s="294"/>
      <c r="F4" s="298" t="s">
        <v>30</v>
      </c>
      <c r="G4" s="299"/>
      <c r="H4" s="299"/>
      <c r="I4" s="299"/>
      <c r="J4" s="299"/>
      <c r="K4" s="299"/>
      <c r="L4" s="300"/>
    </row>
    <row r="5" spans="2:15" ht="12" thickBot="1" x14ac:dyDescent="0.25">
      <c r="B5" s="279"/>
      <c r="C5" s="280"/>
      <c r="D5" s="280"/>
      <c r="E5" s="280"/>
      <c r="F5" s="280"/>
      <c r="G5" s="280"/>
      <c r="H5" s="280"/>
      <c r="I5" s="280"/>
      <c r="J5" s="280"/>
      <c r="K5" s="280"/>
      <c r="L5" s="281"/>
    </row>
    <row r="6" spans="2:15" ht="12.75" customHeight="1" x14ac:dyDescent="0.2">
      <c r="B6" s="301" t="s">
        <v>31</v>
      </c>
      <c r="C6" s="303" t="s">
        <v>4</v>
      </c>
      <c r="D6" s="58" t="s">
        <v>44</v>
      </c>
      <c r="E6" s="36"/>
      <c r="F6" s="36"/>
      <c r="G6" s="36"/>
      <c r="H6" s="36"/>
      <c r="I6" s="36"/>
      <c r="J6" s="36"/>
      <c r="K6" s="36"/>
      <c r="L6" s="37"/>
    </row>
    <row r="7" spans="2:15" ht="12" thickBot="1" x14ac:dyDescent="0.25">
      <c r="B7" s="302"/>
      <c r="C7" s="304"/>
      <c r="D7" s="38">
        <v>1</v>
      </c>
      <c r="E7" s="39">
        <v>2</v>
      </c>
      <c r="F7" s="39">
        <v>3</v>
      </c>
      <c r="G7" s="40">
        <v>4</v>
      </c>
      <c r="H7" s="39">
        <v>5</v>
      </c>
      <c r="I7" s="39">
        <v>6</v>
      </c>
      <c r="J7" s="39">
        <v>7</v>
      </c>
      <c r="K7" s="41">
        <v>8</v>
      </c>
      <c r="L7" s="42" t="s">
        <v>11</v>
      </c>
    </row>
    <row r="8" spans="2:15" ht="12" thickBot="1" x14ac:dyDescent="0.25">
      <c r="B8" s="282">
        <v>1</v>
      </c>
      <c r="C8" s="284" t="s">
        <v>45</v>
      </c>
      <c r="D8" s="59">
        <f>L8/L18</f>
        <v>1.4174917304425759E-2</v>
      </c>
      <c r="E8" s="60"/>
      <c r="F8" s="60"/>
      <c r="G8" s="61"/>
      <c r="H8" s="60"/>
      <c r="I8" s="60"/>
      <c r="J8" s="60"/>
      <c r="K8" s="62"/>
      <c r="L8" s="286">
        <v>4969.8</v>
      </c>
      <c r="N8" s="43"/>
      <c r="O8" s="44"/>
    </row>
    <row r="9" spans="2:15" ht="12" thickBot="1" x14ac:dyDescent="0.25">
      <c r="B9" s="283"/>
      <c r="C9" s="285"/>
      <c r="D9" s="63"/>
      <c r="E9" s="64"/>
      <c r="F9" s="64"/>
      <c r="G9" s="65"/>
      <c r="H9" s="64"/>
      <c r="I9" s="64"/>
      <c r="J9" s="64"/>
      <c r="K9" s="66"/>
      <c r="L9" s="287"/>
      <c r="O9" s="45"/>
    </row>
    <row r="10" spans="2:15" ht="12" thickBot="1" x14ac:dyDescent="0.25">
      <c r="B10" s="282">
        <v>2</v>
      </c>
      <c r="C10" s="284" t="s">
        <v>46</v>
      </c>
      <c r="D10" s="46"/>
      <c r="E10" s="67"/>
      <c r="F10" s="68"/>
      <c r="G10" s="65"/>
      <c r="H10" s="67">
        <f>L10/L18</f>
        <v>0.32827668681031047</v>
      </c>
      <c r="I10" s="64"/>
      <c r="J10" s="64"/>
      <c r="K10" s="66"/>
      <c r="L10" s="286">
        <v>115095.51999999999</v>
      </c>
      <c r="N10" s="43"/>
    </row>
    <row r="11" spans="2:15" ht="12" thickBot="1" x14ac:dyDescent="0.25">
      <c r="B11" s="283"/>
      <c r="C11" s="285"/>
      <c r="D11" s="69"/>
      <c r="E11" s="70"/>
      <c r="F11" s="71"/>
      <c r="G11" s="72"/>
      <c r="H11" s="71"/>
      <c r="I11" s="64"/>
      <c r="J11" s="64"/>
      <c r="K11" s="66"/>
      <c r="L11" s="287"/>
      <c r="N11" s="47"/>
      <c r="O11" s="44"/>
    </row>
    <row r="12" spans="2:15" ht="12" thickBot="1" x14ac:dyDescent="0.25">
      <c r="B12" s="312">
        <v>3</v>
      </c>
      <c r="C12" s="313" t="s">
        <v>47</v>
      </c>
      <c r="D12" s="48"/>
      <c r="E12" s="67"/>
      <c r="F12" s="73"/>
      <c r="G12" s="74"/>
      <c r="H12" s="64"/>
      <c r="I12" s="67">
        <f>L12/L18</f>
        <v>0.20002383307356347</v>
      </c>
      <c r="J12" s="64"/>
      <c r="K12" s="66"/>
      <c r="L12" s="315">
        <v>70129.399999999994</v>
      </c>
      <c r="O12" s="44"/>
    </row>
    <row r="13" spans="2:15" ht="12" thickBot="1" x14ac:dyDescent="0.25">
      <c r="B13" s="283"/>
      <c r="C13" s="285"/>
      <c r="D13" s="75"/>
      <c r="E13" s="70"/>
      <c r="F13" s="70"/>
      <c r="G13" s="72"/>
      <c r="H13" s="71"/>
      <c r="I13" s="71"/>
      <c r="J13" s="64"/>
      <c r="K13" s="66"/>
      <c r="L13" s="287"/>
      <c r="O13" s="44"/>
    </row>
    <row r="14" spans="2:15" ht="49.5" customHeight="1" thickBot="1" x14ac:dyDescent="0.25">
      <c r="B14" s="282">
        <v>4</v>
      </c>
      <c r="C14" s="284" t="s">
        <v>48</v>
      </c>
      <c r="D14" s="49"/>
      <c r="E14" s="76"/>
      <c r="F14" s="77"/>
      <c r="G14" s="76"/>
      <c r="H14" s="77"/>
      <c r="I14" s="77"/>
      <c r="J14" s="67">
        <f>L14/L18</f>
        <v>0.21498624578379069</v>
      </c>
      <c r="K14" s="77"/>
      <c r="L14" s="286">
        <v>75375.3</v>
      </c>
      <c r="N14" s="47"/>
      <c r="O14" s="43"/>
    </row>
    <row r="15" spans="2:15" ht="12" thickBot="1" x14ac:dyDescent="0.25">
      <c r="B15" s="283"/>
      <c r="C15" s="285"/>
      <c r="D15" s="78"/>
      <c r="E15" s="79"/>
      <c r="F15" s="80"/>
      <c r="G15" s="81"/>
      <c r="H15" s="82"/>
      <c r="I15" s="82"/>
      <c r="J15" s="82"/>
      <c r="K15" s="83"/>
      <c r="L15" s="287"/>
      <c r="O15" s="44"/>
    </row>
    <row r="16" spans="2:15" ht="12" thickBot="1" x14ac:dyDescent="0.25">
      <c r="B16" s="282">
        <v>5</v>
      </c>
      <c r="C16" s="284" t="s">
        <v>49</v>
      </c>
      <c r="D16" s="50"/>
      <c r="E16" s="84"/>
      <c r="F16" s="85"/>
      <c r="G16" s="86"/>
      <c r="H16" s="85"/>
      <c r="I16" s="85"/>
      <c r="J16" s="85"/>
      <c r="K16" s="67">
        <f>L16/L18</f>
        <v>0.24253831702790962</v>
      </c>
      <c r="L16" s="286">
        <v>85035.199999999997</v>
      </c>
      <c r="N16" s="47"/>
      <c r="O16" s="43"/>
    </row>
    <row r="17" spans="2:15" ht="12" thickBot="1" x14ac:dyDescent="0.25">
      <c r="B17" s="314"/>
      <c r="C17" s="285"/>
      <c r="D17" s="87"/>
      <c r="E17" s="88"/>
      <c r="F17" s="88"/>
      <c r="G17" s="89"/>
      <c r="H17" s="88"/>
      <c r="I17" s="90"/>
      <c r="J17" s="91"/>
      <c r="K17" s="91"/>
      <c r="L17" s="287"/>
      <c r="O17" s="44"/>
    </row>
    <row r="18" spans="2:15" ht="12.75" customHeight="1" x14ac:dyDescent="0.2">
      <c r="B18" s="305" t="s">
        <v>38</v>
      </c>
      <c r="C18" s="306"/>
      <c r="D18" s="307"/>
      <c r="E18" s="307"/>
      <c r="F18" s="307"/>
      <c r="G18" s="307"/>
      <c r="H18" s="307"/>
      <c r="I18" s="307"/>
      <c r="J18" s="307"/>
      <c r="K18" s="307"/>
      <c r="L18" s="310">
        <f>SUM(L8:L17)</f>
        <v>350605.22</v>
      </c>
      <c r="N18" s="47"/>
      <c r="O18" s="43"/>
    </row>
    <row r="19" spans="2:15" ht="13.5" customHeight="1" thickBot="1" x14ac:dyDescent="0.25">
      <c r="B19" s="308"/>
      <c r="C19" s="309"/>
      <c r="D19" s="309"/>
      <c r="E19" s="309"/>
      <c r="F19" s="309"/>
      <c r="G19" s="309"/>
      <c r="H19" s="309"/>
      <c r="I19" s="309"/>
      <c r="J19" s="309"/>
      <c r="K19" s="309"/>
      <c r="L19" s="311"/>
      <c r="O19" s="44"/>
    </row>
    <row r="22" spans="2:15" x14ac:dyDescent="0.2">
      <c r="L22" s="43"/>
    </row>
    <row r="24" spans="2:15" x14ac:dyDescent="0.2">
      <c r="L24" s="51"/>
    </row>
    <row r="26" spans="2:15" x14ac:dyDescent="0.2">
      <c r="G26" s="92"/>
    </row>
  </sheetData>
  <mergeCells count="25">
    <mergeCell ref="B10:B11"/>
    <mergeCell ref="C10:C11"/>
    <mergeCell ref="L10:L11"/>
    <mergeCell ref="L16:L17"/>
    <mergeCell ref="B18:K19"/>
    <mergeCell ref="L18:L19"/>
    <mergeCell ref="B12:B13"/>
    <mergeCell ref="C12:C13"/>
    <mergeCell ref="B16:B17"/>
    <mergeCell ref="C16:C17"/>
    <mergeCell ref="L12:L13"/>
    <mergeCell ref="B14:B15"/>
    <mergeCell ref="C14:C15"/>
    <mergeCell ref="L14:L15"/>
    <mergeCell ref="B5:L5"/>
    <mergeCell ref="B8:B9"/>
    <mergeCell ref="C8:C9"/>
    <mergeCell ref="L8:L9"/>
    <mergeCell ref="D2:L2"/>
    <mergeCell ref="D3:E3"/>
    <mergeCell ref="D4:E4"/>
    <mergeCell ref="F3:L3"/>
    <mergeCell ref="F4:L4"/>
    <mergeCell ref="B6:B7"/>
    <mergeCell ref="C6:C7"/>
  </mergeCells>
  <pageMargins left="0.19685039370078741" right="0.19685039370078741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28CC9628AE7E4D9780EBCDDA4CCE5D" ma:contentTypeVersion="13" ma:contentTypeDescription="Crie um novo documento." ma:contentTypeScope="" ma:versionID="40e3ed7a0b9c61ffdb69662ac6a2ec8c">
  <xsd:schema xmlns:xsd="http://www.w3.org/2001/XMLSchema" xmlns:xs="http://www.w3.org/2001/XMLSchema" xmlns:p="http://schemas.microsoft.com/office/2006/metadata/properties" xmlns:ns2="9813519b-3cb6-4eb7-b374-2759e8f8a1ef" xmlns:ns3="78cec8e6-2dd2-454d-b20c-951d9c576460" targetNamespace="http://schemas.microsoft.com/office/2006/metadata/properties" ma:root="true" ma:fieldsID="d657fa035ce3485ea1c983f694771cab" ns2:_="" ns3:_="">
    <xsd:import namespace="9813519b-3cb6-4eb7-b374-2759e8f8a1ef"/>
    <xsd:import namespace="78cec8e6-2dd2-454d-b20c-951d9c576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3519b-3cb6-4eb7-b374-2759e8f8a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ec8e6-2dd2-454d-b20c-951d9c5764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992B26-9972-4292-B70F-8D287F855E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3F4085-B999-433F-A2AB-2FD03F9AAF4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8cec8e6-2dd2-454d-b20c-951d9c576460"/>
    <ds:schemaRef ds:uri="http://schemas.microsoft.com/office/2006/documentManagement/types"/>
    <ds:schemaRef ds:uri="9813519b-3cb6-4eb7-b374-2759e8f8a1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7E332C-9D94-4CAE-9B75-11351FB5A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3519b-3cb6-4eb7-b374-2759e8f8a1ef"/>
    <ds:schemaRef ds:uri="78cec8e6-2dd2-454d-b20c-951d9c5764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Modelo de Proposta</vt:lpstr>
      <vt:lpstr>CFF (8 meses)</vt:lpstr>
      <vt:lpstr>Modelo Cronograma</vt:lpstr>
      <vt:lpstr>CFF</vt:lpstr>
      <vt:lpstr>'Modelo de Proposta'!Area_de_impressao</vt:lpstr>
      <vt:lpstr>'Modelo de Proposta'!Titulos_de_impressao</vt:lpstr>
    </vt:vector>
  </TitlesOfParts>
  <Manager/>
  <Company>Organização não conhecida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Agência PCJ</dc:creator>
  <cp:keywords/>
  <dc:description/>
  <cp:lastModifiedBy>Samuel Augusto</cp:lastModifiedBy>
  <cp:revision/>
  <cp:lastPrinted>2023-02-16T18:20:18Z</cp:lastPrinted>
  <dcterms:created xsi:type="dcterms:W3CDTF">1999-02-01T16:53:28Z</dcterms:created>
  <dcterms:modified xsi:type="dcterms:W3CDTF">2023-05-16T19:51:23Z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0x010100B528CC9628AE7E4D9780EBCDDA4CCE5D</vt:lpwstr>
  </property>
</Properties>
</file>